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C12" i="4"/>
  <c r="L9" i="4"/>
  <c r="B9" i="4"/>
  <c r="T1" i="4" s="1"/>
  <c r="A9" i="4"/>
  <c r="T2" i="4"/>
  <c r="Q16" i="4" s="1"/>
  <c r="P2" i="4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s="1"/>
  <c r="P15" i="4" l="1"/>
  <c r="C9" i="4"/>
  <c r="Q2" i="4" s="1"/>
  <c r="Q23" i="4" s="1"/>
  <c r="L9" i="1"/>
  <c r="T2" i="1" s="1"/>
  <c r="S30" i="1" s="1"/>
  <c r="Q2" i="1"/>
  <c r="Q9" i="1" s="1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Q8" i="1"/>
  <c r="P23" i="1"/>
  <c r="Q22" i="1"/>
  <c r="P16" i="1"/>
  <c r="M4" i="1"/>
  <c r="D21" i="1" s="1"/>
  <c r="Q30" i="4" l="1"/>
  <c r="Q9" i="4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<sst xmlns="http://schemas.openxmlformats.org/spreadsheetml/2006/main" count="277" uniqueCount="44">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</sst>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67.117751805328581</c:v>
                </c:pt>
                <c:pt idx="1">
                  <c:v>66.405170231831335</c:v>
                </c:pt>
                <c:pt idx="2">
                  <c:v>65.693447708085415</c:v>
                </c:pt>
                <c:pt idx="3">
                  <c:v>66.603605407933784</c:v>
                </c:pt>
                <c:pt idx="4">
                  <c:v>68.503560482836718</c:v>
                </c:pt>
                <c:pt idx="5">
                  <c:v>68.707222292316757</c:v>
                </c:pt>
                <c:pt idx="6">
                  <c:v>66.191430473946411</c:v>
                </c:pt>
                <c:pt idx="7">
                  <c:v>63.770473837130488</c:v>
                </c:pt>
                <c:pt idx="8">
                  <c:v>64.967903616416791</c:v>
                </c:pt>
                <c:pt idx="9">
                  <c:v>69.03663375665657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67</c:v>
                </c:pt>
                <c:pt idx="1">
                  <c:v>67</c:v>
                </c:pt>
                <c:pt idx="2">
                  <c:v>66</c:v>
                </c:pt>
                <c:pt idx="3">
                  <c:v>67</c:v>
                </c:pt>
                <c:pt idx="4">
                  <c:v>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03040"/>
        <c:axId val="61303616"/>
      </c:scatterChart>
      <c:valAx>
        <c:axId val="6130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303616"/>
        <c:crosses val="autoZero"/>
        <c:crossBetween val="midCat"/>
      </c:valAx>
      <c:valAx>
        <c:axId val="61303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303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1151.4638869592288</c:v>
                </c:pt>
                <c:pt idx="1">
                  <c:v>1153.7671844061044</c:v>
                </c:pt>
                <c:pt idx="2">
                  <c:v>1150.875988305535</c:v>
                </c:pt>
                <c:pt idx="3">
                  <c:v>1142.8358200531982</c:v>
                </c:pt>
                <c:pt idx="4">
                  <c:v>1131.8931787691331</c:v>
                </c:pt>
                <c:pt idx="5">
                  <c:v>1121.9215306800811</c:v>
                </c:pt>
                <c:pt idx="6">
                  <c:v>1117.2541848902581</c:v>
                </c:pt>
                <c:pt idx="7">
                  <c:v>1121.2555198218913</c:v>
                </c:pt>
                <c:pt idx="8">
                  <c:v>1135.0577732053132</c:v>
                </c:pt>
                <c:pt idx="9">
                  <c:v>1156.8656021194386</c:v>
                </c:pt>
                <c:pt idx="10">
                  <c:v>1182.0876265316126</c:v>
                </c:pt>
                <c:pt idx="11">
                  <c:v>1204.3289087544811</c:v>
                </c:pt>
                <c:pt idx="12">
                  <c:v>1217.0306003176872</c:v>
                </c:pt>
                <c:pt idx="13">
                  <c:v>1215.3411237786718</c:v>
                </c:pt>
                <c:pt idx="14">
                  <c:v>1197.7057751098473</c:v>
                </c:pt>
                <c:pt idx="15">
                  <c:v>1166.7010451914809</c:v>
                </c:pt>
                <c:pt idx="16">
                  <c:v>1128.8129862771887</c:v>
                </c:pt>
                <c:pt idx="17">
                  <c:v>1093.1259522406367</c:v>
                </c:pt>
                <c:pt idx="18">
                  <c:v>1069.1821034729232</c:v>
                </c:pt>
                <c:pt idx="19">
                  <c:v>1064.515641225787</c:v>
                </c:pt>
                <c:pt idx="20">
                  <c:v>1082.4907415110804</c:v>
                </c:pt>
                <c:pt idx="21">
                  <c:v>1121.0383914609633</c:v>
                </c:pt>
                <c:pt idx="22">
                  <c:v>1172.6943240267271</c:v>
                </c:pt>
                <c:pt idx="23">
                  <c:v>1226.0292556283841</c:v>
                </c:pt>
                <c:pt idx="24">
                  <c:v>1268.2078612746254</c:v>
                </c:pt>
                <c:pt idx="25">
                  <c:v>1288.1038500817383</c:v>
                </c:pt>
                <c:pt idx="26">
                  <c:v>1279.2175026937286</c:v>
                </c:pt>
                <c:pt idx="27">
                  <c:v>1241.6428465824092</c:v>
                </c:pt>
                <c:pt idx="28">
                  <c:v>1182.5242695594004</c:v>
                </c:pt>
                <c:pt idx="29">
                  <c:v>1114.7884265069897</c:v>
                </c:pt>
                <c:pt idx="30">
                  <c:v>1054.3575016489758</c:v>
                </c:pt>
                <c:pt idx="31">
                  <c:v>1016.4422345536749</c:v>
                </c:pt>
                <c:pt idx="32">
                  <c:v>1011.7775393919112</c:v>
                </c:pt>
                <c:pt idx="33">
                  <c:v>1043.7271873547902</c:v>
                </c:pt>
                <c:pt idx="34">
                  <c:v>1107.0207357540826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05344"/>
        <c:axId val="61305920"/>
      </c:scatterChart>
      <c:valAx>
        <c:axId val="6130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305920"/>
        <c:crosses val="autoZero"/>
        <c:crossBetween val="midCat"/>
      </c:valAx>
      <c:valAx>
        <c:axId val="6130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305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topLeftCell="H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5.4</v>
      </c>
      <c r="O1" t="s">
        <v>39</v>
      </c>
      <c r="P1" s="2">
        <f>M2</f>
        <v>5</v>
      </c>
      <c r="Q1" s="2">
        <f>A9</f>
        <v>15</v>
      </c>
      <c r="R1" s="2">
        <f>E9</f>
        <v>-0.14353653577448922</v>
      </c>
      <c r="S1" s="2">
        <f>F9</f>
        <v>-0.39435337519079883</v>
      </c>
      <c r="T1" s="2">
        <f>B9</f>
        <v>334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-4.8902967202092338</v>
      </c>
      <c r="S2" s="2">
        <f>H9</f>
        <v>0.44017446323274889</v>
      </c>
      <c r="T2" s="2">
        <f>L9</f>
        <v>1002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-0.14353653577448922</v>
      </c>
      <c r="Q3" s="2">
        <f>G9</f>
        <v>-4.8902967202092338</v>
      </c>
      <c r="R3" s="2">
        <f>I9</f>
        <v>2.6872030393318624</v>
      </c>
      <c r="S3" s="2">
        <f>K9</f>
        <v>-0.15708720928977424</v>
      </c>
      <c r="T3" s="2">
        <f>M9</f>
        <v>-9.2749200831682082</v>
      </c>
      <c r="U3" s="2" t="s">
        <v>39</v>
      </c>
      <c r="V3" s="2"/>
      <c r="W3" s="2" t="s">
        <v>39</v>
      </c>
      <c r="X3" s="2">
        <f>AE8</f>
        <v>68.503560482836718</v>
      </c>
      <c r="Y3" s="2">
        <f>AC10</f>
        <v>0.33938090969312579</v>
      </c>
      <c r="Z3" t="str">
        <f>IF(ABS(Y3)&lt;0.5,"bine","rau")</f>
        <v>bine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1.1635555555555555</v>
      </c>
      <c r="O4" t="s">
        <v>39</v>
      </c>
      <c r="P4" s="6">
        <f>F9</f>
        <v>-0.39435337519079883</v>
      </c>
      <c r="Q4" s="2">
        <f>H9</f>
        <v>0.44017446323274889</v>
      </c>
      <c r="R4" s="2">
        <f>K9</f>
        <v>-0.15708720928977424</v>
      </c>
      <c r="S4" s="2">
        <f>J9</f>
        <v>2.3127969606681376</v>
      </c>
      <c r="T4" s="2">
        <f>N9</f>
        <v>-25.481986308829221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>
        <f>IF(Z3="bine",X3,"")</f>
        <v>68.503560482836718</v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54.622830542417546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334</v>
      </c>
      <c r="Q8" s="2">
        <f t="shared" ref="Q8:S8" si="0">Q1</f>
        <v>15</v>
      </c>
      <c r="R8" s="2">
        <f t="shared" si="0"/>
        <v>-0.14353653577448922</v>
      </c>
      <c r="S8" s="2">
        <f t="shared" si="0"/>
        <v>-0.39435337519079883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1.5035604828367184</v>
      </c>
      <c r="AE8" s="2">
        <f>AE16</f>
        <v>68.503560482836718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334</v>
      </c>
      <c r="C9">
        <f>SUM(C12:C16)</f>
        <v>55</v>
      </c>
      <c r="E9">
        <f t="shared" ref="E9:N9" si="1">SUM(E12:E16)</f>
        <v>-0.14353653577448922</v>
      </c>
      <c r="F9">
        <f t="shared" si="1"/>
        <v>-0.39435337519079883</v>
      </c>
      <c r="G9">
        <f t="shared" si="1"/>
        <v>-4.8902967202092338</v>
      </c>
      <c r="H9">
        <f t="shared" si="1"/>
        <v>0.44017446323274889</v>
      </c>
      <c r="I9">
        <f t="shared" si="1"/>
        <v>2.6872030393318624</v>
      </c>
      <c r="J9">
        <f t="shared" si="1"/>
        <v>2.3127969606681376</v>
      </c>
      <c r="K9">
        <f t="shared" si="1"/>
        <v>-0.15708720928977424</v>
      </c>
      <c r="L9">
        <f t="shared" si="1"/>
        <v>1002</v>
      </c>
      <c r="M9">
        <f t="shared" si="1"/>
        <v>-9.2749200831682082</v>
      </c>
      <c r="N9">
        <f t="shared" si="1"/>
        <v>-25.481986308829221</v>
      </c>
      <c r="O9" s="2"/>
      <c r="P9" s="2">
        <f t="shared" ref="P9:P11" si="2">T2</f>
        <v>1002</v>
      </c>
      <c r="Q9" s="2">
        <f t="shared" ref="Q9:S11" si="3">Q2</f>
        <v>55</v>
      </c>
      <c r="R9" s="2">
        <f t="shared" si="3"/>
        <v>-4.8902967202092338</v>
      </c>
      <c r="S9" s="2">
        <f t="shared" si="3"/>
        <v>0.44017446323274889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-9.2749200831682082</v>
      </c>
      <c r="Q10" s="2">
        <f t="shared" si="3"/>
        <v>-4.8902967202092338</v>
      </c>
      <c r="R10" s="2">
        <f t="shared" si="3"/>
        <v>2.6872030393318624</v>
      </c>
      <c r="S10" s="2">
        <f t="shared" si="3"/>
        <v>-0.15708720928977424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0.33938090969312579</v>
      </c>
      <c r="AD10" s="2">
        <f>SUM(AD12:AD16)</f>
        <v>2.8794850466033401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-25.481986308829221</v>
      </c>
      <c r="Q11" s="2">
        <f t="shared" si="3"/>
        <v>0.44017446323274889</v>
      </c>
      <c r="R11" s="2">
        <f t="shared" si="3"/>
        <v>-0.15708720928977424</v>
      </c>
      <c r="S11" s="2">
        <f t="shared" si="3"/>
        <v>2.3127969606681376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67</v>
      </c>
      <c r="C12" s="2">
        <f>A12*A12</f>
        <v>1</v>
      </c>
      <c r="D12">
        <f t="shared" ref="D12:D21" si="4">A12*$M$4</f>
        <v>1.1635555555555555</v>
      </c>
      <c r="E12" s="2">
        <f>SIN(D12)</f>
        <v>0.91821718456740686</v>
      </c>
      <c r="F12" s="2">
        <f>COS(D12)</f>
        <v>0.39607726767021684</v>
      </c>
      <c r="G12" s="2">
        <f>A12*E12</f>
        <v>0.91821718456740686</v>
      </c>
      <c r="H12" s="2">
        <f>A12*F12</f>
        <v>0.39607726767021684</v>
      </c>
      <c r="I12" s="2">
        <f>E12*E12</f>
        <v>0.84312279803489532</v>
      </c>
      <c r="J12" s="2">
        <f>F12*F12</f>
        <v>0.1568772019651046</v>
      </c>
      <c r="K12" s="2">
        <f>E12*F12</f>
        <v>0.36368495359129771</v>
      </c>
      <c r="L12" s="2">
        <f>A12*B12</f>
        <v>67</v>
      </c>
      <c r="M12" s="2">
        <f>B12*E12</f>
        <v>61.520551366016257</v>
      </c>
      <c r="N12" s="2">
        <f>B12*F12</f>
        <v>26.537176933904529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3.2411258832472471E-15</v>
      </c>
      <c r="X12" s="2">
        <f>$T$27*E12</f>
        <v>0.12956974655263748</v>
      </c>
      <c r="Y12" s="2">
        <f>$T$34*H12</f>
        <v>0.15355402756750827</v>
      </c>
      <c r="Z12" s="2">
        <f>$T$13</f>
        <v>66.834628031208439</v>
      </c>
      <c r="AA12">
        <f>V12</f>
        <v>1</v>
      </c>
      <c r="AB12">
        <f>AE12-$AB$1</f>
        <v>67.117751805328581</v>
      </c>
      <c r="AC12" s="2">
        <f>B12</f>
        <v>67</v>
      </c>
      <c r="AD12" s="2">
        <f>(AB12-AC12)^2</f>
        <v>1.3865487658140007E-2</v>
      </c>
      <c r="AE12" s="2">
        <f t="shared" ref="AE12:AE21" si="5">SUM(W12:Z12)</f>
        <v>67.117751805328581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67</v>
      </c>
      <c r="C13" s="2">
        <f t="shared" ref="C13:C21" si="6">A13*A13</f>
        <v>4</v>
      </c>
      <c r="D13">
        <f t="shared" si="4"/>
        <v>2.3271111111111109</v>
      </c>
      <c r="E13" s="2">
        <f t="shared" ref="E13:E21" si="7">SIN(D13)</f>
        <v>0.72736990718259542</v>
      </c>
      <c r="F13" s="2">
        <f t="shared" ref="F13:F21" si="8">COS(D13)</f>
        <v>-0.68624559606979074</v>
      </c>
      <c r="G13" s="2">
        <f t="shared" ref="G13:G21" si="9">A13*E13</f>
        <v>1.4547398143651908</v>
      </c>
      <c r="H13" s="2">
        <f t="shared" ref="H13:H21" si="10">A13*F13</f>
        <v>-1.3724911921395815</v>
      </c>
      <c r="I13" s="2">
        <f t="shared" ref="I13:I21" si="11">E13*E13</f>
        <v>0.52906698187481749</v>
      </c>
      <c r="J13" s="2">
        <f t="shared" ref="J13:J21" si="12">F13*F13</f>
        <v>0.4709330181251824</v>
      </c>
      <c r="K13" s="2">
        <f t="shared" ref="K13:K21" si="13">E13*F13</f>
        <v>-0.49915439551774854</v>
      </c>
      <c r="L13" s="2">
        <f t="shared" ref="L13:L16" si="14">A13*B13</f>
        <v>134</v>
      </c>
      <c r="M13" s="2">
        <f t="shared" ref="M13:M16" si="15">B13*E13</f>
        <v>48.733783781233896</v>
      </c>
      <c r="N13" s="2">
        <f t="shared" ref="N13:N16" si="16">B13*F13</f>
        <v>-45.97845493667598</v>
      </c>
      <c r="O13" s="2"/>
      <c r="P13" s="2"/>
      <c r="Q13" s="2"/>
      <c r="R13" s="2"/>
      <c r="S13" s="2">
        <f>MDETERM(P8:S11)</f>
        <v>3650.6965613142083</v>
      </c>
      <c r="T13" s="8">
        <f>S13/T6</f>
        <v>66.834628031208439</v>
      </c>
      <c r="U13" s="2" t="s">
        <v>39</v>
      </c>
      <c r="V13" s="2">
        <v>2</v>
      </c>
      <c r="W13" s="2">
        <f t="shared" ref="W13:W21" si="17">$T$20*V13</f>
        <v>6.4822517664944943E-15</v>
      </c>
      <c r="X13" s="2">
        <f t="shared" ref="X13:X21" si="18">$T$27*E13</f>
        <v>0.1026392623745823</v>
      </c>
      <c r="Y13" s="2">
        <f t="shared" ref="Y13:Y21" si="19">$T$34*H13</f>
        <v>-0.53209706175169902</v>
      </c>
      <c r="Z13" s="2">
        <f t="shared" ref="Z13:Z21" si="20">$T$13</f>
        <v>66.834628031208439</v>
      </c>
      <c r="AA13">
        <f t="shared" ref="AA13:AA21" si="21">V13</f>
        <v>2</v>
      </c>
      <c r="AB13">
        <f t="shared" ref="AB13:AB16" si="22">AE13-$AB$1</f>
        <v>66.405170231831335</v>
      </c>
      <c r="AC13" s="2">
        <f t="shared" ref="AC13:AC16" si="23">B13</f>
        <v>67</v>
      </c>
      <c r="AD13" s="2">
        <f t="shared" ref="AD13:AD16" si="24">(AB13-AC13)^2</f>
        <v>0.35382245309958821</v>
      </c>
      <c r="AE13" s="2">
        <f t="shared" si="5"/>
        <v>66.405170231831335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66</v>
      </c>
      <c r="C14" s="2">
        <f t="shared" si="6"/>
        <v>9</v>
      </c>
      <c r="D14">
        <f t="shared" si="4"/>
        <v>3.4906666666666664</v>
      </c>
      <c r="E14" s="2">
        <f t="shared" si="7"/>
        <v>-0.34202781372256358</v>
      </c>
      <c r="F14" s="2">
        <f t="shared" si="8"/>
        <v>-0.93968982895430098</v>
      </c>
      <c r="G14" s="2">
        <f t="shared" si="9"/>
        <v>-1.0260834411676907</v>
      </c>
      <c r="H14" s="2">
        <f t="shared" si="10"/>
        <v>-2.8190694868629027</v>
      </c>
      <c r="I14" s="2">
        <f t="shared" si="11"/>
        <v>0.11698302535983665</v>
      </c>
      <c r="J14" s="2">
        <f t="shared" si="12"/>
        <v>0.88301697464016338</v>
      </c>
      <c r="K14" s="2">
        <f t="shared" si="13"/>
        <v>0.32140005777456926</v>
      </c>
      <c r="L14" s="2">
        <f t="shared" si="14"/>
        <v>198</v>
      </c>
      <c r="M14" s="2">
        <f t="shared" si="15"/>
        <v>-22.573835705689195</v>
      </c>
      <c r="N14" s="2">
        <f t="shared" si="16"/>
        <v>-62.019528710983863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9.7233776497417406E-15</v>
      </c>
      <c r="X14" s="2">
        <f t="shared" si="18"/>
        <v>-4.8263589358615376E-2</v>
      </c>
      <c r="Y14" s="2">
        <f t="shared" si="19"/>
        <v>-1.0929167337644157</v>
      </c>
      <c r="Z14" s="2">
        <f t="shared" si="20"/>
        <v>66.834628031208439</v>
      </c>
      <c r="AA14">
        <f t="shared" si="21"/>
        <v>3</v>
      </c>
      <c r="AB14">
        <f t="shared" si="22"/>
        <v>65.693447708085415</v>
      </c>
      <c r="AC14" s="2">
        <f t="shared" si="23"/>
        <v>66</v>
      </c>
      <c r="AD14" s="2">
        <f t="shared" si="24"/>
        <v>9.3974307678084859E-2</v>
      </c>
      <c r="AE14" s="2">
        <f t="shared" si="5"/>
        <v>65.693447708085415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67</v>
      </c>
      <c r="C15" s="2">
        <f t="shared" si="6"/>
        <v>16</v>
      </c>
      <c r="D15">
        <f t="shared" si="4"/>
        <v>4.6542222222222218</v>
      </c>
      <c r="E15" s="2">
        <f t="shared" si="7"/>
        <v>-0.9983087910354973</v>
      </c>
      <c r="F15" s="2">
        <f t="shared" si="8"/>
        <v>-5.8133963749635101E-2</v>
      </c>
      <c r="G15" s="2">
        <f t="shared" si="9"/>
        <v>-3.9932351641419892</v>
      </c>
      <c r="H15" s="2">
        <f t="shared" si="10"/>
        <v>-0.2325358549985404</v>
      </c>
      <c r="I15" s="2">
        <f t="shared" si="11"/>
        <v>0.99662044225875623</v>
      </c>
      <c r="J15" s="2">
        <f t="shared" si="12"/>
        <v>3.3795577412438879E-3</v>
      </c>
      <c r="K15" s="2">
        <f t="shared" si="13"/>
        <v>5.8035647068999642E-2</v>
      </c>
      <c r="L15" s="2">
        <f t="shared" si="14"/>
        <v>268</v>
      </c>
      <c r="M15" s="2">
        <f t="shared" si="15"/>
        <v>-66.886688999378322</v>
      </c>
      <c r="N15" s="2">
        <f t="shared" si="16"/>
        <v>-3.8949755712255518</v>
      </c>
      <c r="O15" s="2"/>
      <c r="P15" s="2">
        <f>P1</f>
        <v>5</v>
      </c>
      <c r="Q15" s="2">
        <f>T1</f>
        <v>334</v>
      </c>
      <c r="R15" s="2">
        <f t="shared" ref="R15:S15" si="25">R1</f>
        <v>-0.14353653577448922</v>
      </c>
      <c r="S15" s="2">
        <f t="shared" si="25"/>
        <v>-0.39435337519079883</v>
      </c>
      <c r="T15" s="2"/>
      <c r="U15" s="2" t="s">
        <v>39</v>
      </c>
      <c r="V15" s="2">
        <v>4</v>
      </c>
      <c r="W15" s="2">
        <f t="shared" si="17"/>
        <v>1.2964503532988989E-14</v>
      </c>
      <c r="X15" s="2">
        <f t="shared" si="18"/>
        <v>-0.14087148357681778</v>
      </c>
      <c r="Y15" s="2">
        <f t="shared" si="19"/>
        <v>-9.0151139697848826E-2</v>
      </c>
      <c r="Z15" s="2">
        <f t="shared" si="20"/>
        <v>66.834628031208439</v>
      </c>
      <c r="AA15">
        <f t="shared" si="21"/>
        <v>4</v>
      </c>
      <c r="AB15">
        <f t="shared" si="22"/>
        <v>66.603605407933784</v>
      </c>
      <c r="AC15" s="2">
        <f t="shared" si="23"/>
        <v>67</v>
      </c>
      <c r="AD15" s="2">
        <f t="shared" si="24"/>
        <v>0.15712867261934141</v>
      </c>
      <c r="AE15" s="2">
        <f t="shared" si="5"/>
        <v>66.603605407933784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67</v>
      </c>
      <c r="C16" s="2">
        <f t="shared" si="6"/>
        <v>25</v>
      </c>
      <c r="D16">
        <f t="shared" si="4"/>
        <v>5.8177777777777777</v>
      </c>
      <c r="E16" s="2">
        <f t="shared" si="7"/>
        <v>-0.44878702276643045</v>
      </c>
      <c r="F16" s="2">
        <f t="shared" si="8"/>
        <v>0.89363874591271131</v>
      </c>
      <c r="G16" s="2">
        <f t="shared" si="9"/>
        <v>-2.2439351138321522</v>
      </c>
      <c r="H16" s="2">
        <f t="shared" si="10"/>
        <v>4.4681937295635565</v>
      </c>
      <c r="I16" s="2">
        <f t="shared" si="11"/>
        <v>0.20140979180355656</v>
      </c>
      <c r="J16" s="2">
        <f t="shared" si="12"/>
        <v>0.79859020819644344</v>
      </c>
      <c r="K16" s="2">
        <f t="shared" si="13"/>
        <v>-0.4010534722068923</v>
      </c>
      <c r="L16" s="2">
        <f t="shared" si="14"/>
        <v>335</v>
      </c>
      <c r="M16" s="2">
        <f t="shared" si="15"/>
        <v>-30.068730525350841</v>
      </c>
      <c r="N16" s="2">
        <f t="shared" si="16"/>
        <v>59.873795976151655</v>
      </c>
      <c r="O16" s="2"/>
      <c r="P16" s="2">
        <f t="shared" ref="P16:S18" si="26">P2</f>
        <v>15</v>
      </c>
      <c r="Q16" s="2">
        <f t="shared" ref="Q16:Q18" si="27">T2</f>
        <v>1002</v>
      </c>
      <c r="R16" s="2">
        <f t="shared" si="26"/>
        <v>-4.8902967202092338</v>
      </c>
      <c r="S16" s="2">
        <f t="shared" si="26"/>
        <v>0.44017446323274889</v>
      </c>
      <c r="T16" s="2"/>
      <c r="U16" s="2" t="s">
        <v>39</v>
      </c>
      <c r="V16" s="2">
        <v>5</v>
      </c>
      <c r="W16" s="2">
        <f t="shared" si="17"/>
        <v>1.6205629416236236E-14</v>
      </c>
      <c r="X16" s="2">
        <f t="shared" si="18"/>
        <v>-6.3328395256896194E-2</v>
      </c>
      <c r="Y16" s="2">
        <f t="shared" si="19"/>
        <v>1.7322608468851599</v>
      </c>
      <c r="Z16" s="2">
        <f t="shared" si="20"/>
        <v>66.834628031208439</v>
      </c>
      <c r="AA16">
        <f t="shared" si="21"/>
        <v>5</v>
      </c>
      <c r="AB16">
        <f t="shared" si="22"/>
        <v>68.503560482836718</v>
      </c>
      <c r="AC16" s="2">
        <f t="shared" si="23"/>
        <v>67</v>
      </c>
      <c r="AD16" s="2">
        <f t="shared" si="24"/>
        <v>2.2606941255481856</v>
      </c>
      <c r="AE16" s="2">
        <f t="shared" si="5"/>
        <v>68.503560482836718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6.9813333333333327</v>
      </c>
      <c r="E17" s="2">
        <f t="shared" si="7"/>
        <v>0.64280011554913852</v>
      </c>
      <c r="F17" s="2">
        <f t="shared" si="8"/>
        <v>0.76603394928032664</v>
      </c>
      <c r="G17" s="2">
        <f t="shared" si="9"/>
        <v>3.8568006932948311</v>
      </c>
      <c r="H17" s="2">
        <f t="shared" si="10"/>
        <v>4.5962036956819601</v>
      </c>
      <c r="I17" s="2">
        <f t="shared" si="11"/>
        <v>0.41319198854998584</v>
      </c>
      <c r="J17" s="2">
        <f t="shared" si="12"/>
        <v>0.58680801145001404</v>
      </c>
      <c r="K17" s="2">
        <f t="shared" si="13"/>
        <v>0.49240671111195689</v>
      </c>
      <c r="L17" s="2"/>
      <c r="M17" s="2"/>
      <c r="N17" s="2"/>
      <c r="O17" s="2"/>
      <c r="P17" s="2">
        <f t="shared" si="26"/>
        <v>-0.14353653577448922</v>
      </c>
      <c r="Q17" s="2">
        <f t="shared" si="27"/>
        <v>-9.2749200831682082</v>
      </c>
      <c r="R17" s="2">
        <f t="shared" si="26"/>
        <v>2.6872030393318624</v>
      </c>
      <c r="S17" s="2">
        <f t="shared" si="26"/>
        <v>-0.15708720928977424</v>
      </c>
      <c r="T17" s="2"/>
      <c r="U17" s="2" t="s">
        <v>39</v>
      </c>
      <c r="V17" s="6">
        <v>6</v>
      </c>
      <c r="W17" s="6">
        <f t="shared" si="17"/>
        <v>1.9446755299483481E-14</v>
      </c>
      <c r="X17" s="6">
        <f t="shared" si="18"/>
        <v>9.0705608058235798E-2</v>
      </c>
      <c r="Y17" s="6">
        <f t="shared" si="19"/>
        <v>1.7818886530500608</v>
      </c>
      <c r="Z17" s="2">
        <f t="shared" si="20"/>
        <v>66.834628031208439</v>
      </c>
      <c r="AA17" s="7">
        <f t="shared" si="21"/>
        <v>6</v>
      </c>
      <c r="AB17" s="7">
        <f>AE17</f>
        <v>68.707222292316757</v>
      </c>
      <c r="AC17" s="6"/>
      <c r="AD17" s="6"/>
      <c r="AE17" s="9">
        <f t="shared" si="5"/>
        <v>68.707222292316757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8.1448888888888877</v>
      </c>
      <c r="E18" s="2">
        <f t="shared" si="7"/>
        <v>0.95798404961603589</v>
      </c>
      <c r="F18" s="2">
        <f t="shared" si="8"/>
        <v>-0.28682147876555614</v>
      </c>
      <c r="G18" s="2">
        <f t="shared" si="9"/>
        <v>6.7058883473122517</v>
      </c>
      <c r="H18" s="2">
        <f t="shared" si="10"/>
        <v>-2.0077503513588928</v>
      </c>
      <c r="I18" s="2">
        <f t="shared" si="11"/>
        <v>0.91773343931873952</v>
      </c>
      <c r="J18" s="2">
        <f t="shared" si="12"/>
        <v>8.226656068126037E-2</v>
      </c>
      <c r="K18" s="2">
        <f t="shared" si="13"/>
        <v>-0.27477040174468731</v>
      </c>
      <c r="L18" s="2"/>
      <c r="M18" s="2"/>
      <c r="N18" s="2"/>
      <c r="O18" s="2"/>
      <c r="P18" s="2">
        <f t="shared" si="26"/>
        <v>-0.39435337519079883</v>
      </c>
      <c r="Q18" s="2">
        <f t="shared" si="27"/>
        <v>-25.481986308829221</v>
      </c>
      <c r="R18" s="2">
        <f t="shared" si="26"/>
        <v>-0.15708720928977424</v>
      </c>
      <c r="S18" s="2">
        <f t="shared" si="26"/>
        <v>2.3127969606681376</v>
      </c>
      <c r="T18" s="2"/>
      <c r="U18" s="2" t="s">
        <v>39</v>
      </c>
      <c r="V18" s="6">
        <v>7</v>
      </c>
      <c r="W18" s="6">
        <f t="shared" si="17"/>
        <v>2.2687881182730729E-14</v>
      </c>
      <c r="X18" s="6">
        <f t="shared" si="18"/>
        <v>0.13518125406103954</v>
      </c>
      <c r="Y18" s="6">
        <f t="shared" si="19"/>
        <v>-0.77837881132308273</v>
      </c>
      <c r="Z18" s="2">
        <f>$T$13</f>
        <v>66.834628031208439</v>
      </c>
      <c r="AA18" s="7">
        <f t="shared" si="21"/>
        <v>7</v>
      </c>
      <c r="AB18" s="7">
        <f t="shared" ref="AB18:AB21" si="28">AE18</f>
        <v>66.191430473946411</v>
      </c>
      <c r="AC18" s="6"/>
      <c r="AD18" s="6"/>
      <c r="AE18" s="9">
        <f t="shared" si="5"/>
        <v>66.191430473946411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9.3084444444444436</v>
      </c>
      <c r="E19" s="2">
        <f t="shared" si="7"/>
        <v>0.11607129413799928</v>
      </c>
      <c r="F19" s="2">
        <f t="shared" si="8"/>
        <v>-0.99324088451751225</v>
      </c>
      <c r="G19" s="2">
        <f t="shared" si="9"/>
        <v>0.92857035310399427</v>
      </c>
      <c r="H19" s="2">
        <f t="shared" si="10"/>
        <v>-7.945927076140098</v>
      </c>
      <c r="I19" s="2">
        <f t="shared" si="11"/>
        <v>1.3472545322869947E-2</v>
      </c>
      <c r="J19" s="2">
        <f t="shared" si="12"/>
        <v>0.9865274546771301</v>
      </c>
      <c r="K19" s="2">
        <f t="shared" si="13"/>
        <v>-0.11528675485671874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2.5929007065977977E-14</v>
      </c>
      <c r="X19" s="6">
        <f t="shared" si="18"/>
        <v>1.6378835439224082E-2</v>
      </c>
      <c r="Y19" s="6">
        <f t="shared" si="19"/>
        <v>-3.0805330295171975</v>
      </c>
      <c r="Z19" s="2">
        <f t="shared" si="20"/>
        <v>66.834628031208439</v>
      </c>
      <c r="AA19" s="7">
        <f t="shared" si="21"/>
        <v>8</v>
      </c>
      <c r="AB19" s="7">
        <f t="shared" si="28"/>
        <v>63.770473837130488</v>
      </c>
      <c r="AC19" s="6"/>
      <c r="AD19" s="6"/>
      <c r="AE19" s="9">
        <f t="shared" si="5"/>
        <v>63.770473837130488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10.472</v>
      </c>
      <c r="E20" s="2">
        <f t="shared" si="7"/>
        <v>-0.86603764754178636</v>
      </c>
      <c r="F20" s="2">
        <f t="shared" si="8"/>
        <v>-0.49997879259053429</v>
      </c>
      <c r="G20" s="2">
        <f t="shared" si="9"/>
        <v>-7.7943388278760768</v>
      </c>
      <c r="H20" s="2">
        <f t="shared" si="10"/>
        <v>-4.4998091333148089</v>
      </c>
      <c r="I20" s="2">
        <f t="shared" si="11"/>
        <v>0.75002120695971142</v>
      </c>
      <c r="J20" s="2">
        <f t="shared" si="12"/>
        <v>0.2499787930402885</v>
      </c>
      <c r="K20" s="2">
        <f t="shared" si="13"/>
        <v>0.43300045735588905</v>
      </c>
      <c r="L20" s="2"/>
      <c r="M20" s="2"/>
      <c r="N20" s="2"/>
      <c r="O20" s="2"/>
      <c r="P20" s="2"/>
      <c r="Q20" s="2"/>
      <c r="R20" s="2"/>
      <c r="S20" s="2">
        <f>MDETERM(P15:S18)</f>
        <v>1.7703946988725777E-13</v>
      </c>
      <c r="T20" s="8">
        <f>S20/T6</f>
        <v>3.2411258832472471E-15</v>
      </c>
      <c r="U20" s="2" t="s">
        <v>39</v>
      </c>
      <c r="V20" s="6">
        <v>9</v>
      </c>
      <c r="W20" s="6">
        <f t="shared" si="17"/>
        <v>2.9170132949225225E-14</v>
      </c>
      <c r="X20" s="6">
        <f t="shared" si="18"/>
        <v>-0.12220668528426357</v>
      </c>
      <c r="Y20" s="6">
        <f t="shared" si="19"/>
        <v>-1.7445177295074157</v>
      </c>
      <c r="Z20" s="2">
        <f t="shared" si="20"/>
        <v>66.834628031208439</v>
      </c>
      <c r="AA20" s="7">
        <f t="shared" si="21"/>
        <v>9</v>
      </c>
      <c r="AB20" s="7">
        <f t="shared" si="28"/>
        <v>64.967903616416791</v>
      </c>
      <c r="AC20" s="6"/>
      <c r="AD20" s="6"/>
      <c r="AE20" s="9">
        <f t="shared" si="5"/>
        <v>64.967903616416791</v>
      </c>
      <c r="AF20" s="6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11.635555555555555</v>
      </c>
      <c r="E21" s="2">
        <f t="shared" si="7"/>
        <v>-0.80210694441378472</v>
      </c>
      <c r="F21" s="2">
        <f t="shared" si="8"/>
        <v>0.59718041639288688</v>
      </c>
      <c r="G21" s="2">
        <f t="shared" si="9"/>
        <v>-8.0210694441378472</v>
      </c>
      <c r="H21" s="2">
        <f t="shared" si="10"/>
        <v>5.9718041639288693</v>
      </c>
      <c r="I21" s="2">
        <f t="shared" si="11"/>
        <v>0.64337555027681836</v>
      </c>
      <c r="J21" s="2">
        <f t="shared" si="12"/>
        <v>0.35662444972318175</v>
      </c>
      <c r="K21" s="2">
        <f t="shared" si="13"/>
        <v>-0.47900255905665012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3.2411258832472473E-14</v>
      </c>
      <c r="X21" s="6">
        <f t="shared" si="18"/>
        <v>-0.11318541543607441</v>
      </c>
      <c r="Y21" s="6">
        <f t="shared" si="19"/>
        <v>2.3151911408841706</v>
      </c>
      <c r="Z21" s="2">
        <f t="shared" si="20"/>
        <v>66.834628031208439</v>
      </c>
      <c r="AA21" s="7">
        <f t="shared" si="21"/>
        <v>10</v>
      </c>
      <c r="AB21" s="7">
        <f t="shared" si="28"/>
        <v>69.03663375665657</v>
      </c>
      <c r="AC21" s="6"/>
      <c r="AD21" s="6"/>
      <c r="AE21" s="9">
        <f t="shared" si="5"/>
        <v>69.03663375665657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334</v>
      </c>
      <c r="S22" s="2">
        <f t="shared" si="29"/>
        <v>-0.39435337519079883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1002</v>
      </c>
      <c r="S23" s="2">
        <f t="shared" si="30"/>
        <v>0.44017446323274889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-0.14353653577448922</v>
      </c>
      <c r="Q24" s="2">
        <f t="shared" si="30"/>
        <v>-4.8902967202092338</v>
      </c>
      <c r="R24" s="2">
        <f t="shared" si="31"/>
        <v>-9.2749200831682082</v>
      </c>
      <c r="S24" s="2">
        <f t="shared" si="30"/>
        <v>-0.15708720928977424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-0.39435337519079883</v>
      </c>
      <c r="Q25" s="2">
        <f t="shared" si="30"/>
        <v>0.44017446323274889</v>
      </c>
      <c r="R25" s="2">
        <f t="shared" si="31"/>
        <v>-25.481986308829221</v>
      </c>
      <c r="S25" s="2">
        <f t="shared" si="30"/>
        <v>2.3127969606681376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7.7078347348760019</v>
      </c>
      <c r="T27" s="8">
        <f>S27/T6</f>
        <v>0.1411101302941534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-0.14353653577448922</v>
      </c>
      <c r="S29" s="2">
        <f>T1</f>
        <v>334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-4.8902967202092338</v>
      </c>
      <c r="S30" s="2">
        <f t="shared" ref="S30:S32" si="34">T2</f>
        <v>1002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-0.14353653577448922</v>
      </c>
      <c r="Q31" s="2">
        <f t="shared" si="33"/>
        <v>-4.8902967202092338</v>
      </c>
      <c r="R31" s="2">
        <f t="shared" si="33"/>
        <v>2.6872030393318624</v>
      </c>
      <c r="S31" s="2">
        <f t="shared" si="34"/>
        <v>-9.2749200831682082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-0.39435337519079883</v>
      </c>
      <c r="Q32" s="2">
        <f t="shared" si="33"/>
        <v>0.44017446323274889</v>
      </c>
      <c r="R32" s="2">
        <f t="shared" si="33"/>
        <v>-0.15708720928977424</v>
      </c>
      <c r="S32" s="2">
        <f t="shared" si="34"/>
        <v>-25.481986308829221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21.176564048380051</v>
      </c>
      <c r="T34" s="8">
        <f>S34/T6</f>
        <v>0.38768705023324118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13</v>
      </c>
      <c r="P1" s="2">
        <f>M2</f>
        <v>35</v>
      </c>
      <c r="Q1" s="2">
        <f>A9</f>
        <v>630</v>
      </c>
      <c r="R1" s="2">
        <f ca="1">E9</f>
        <v>2.2803271843032551</v>
      </c>
      <c r="S1" s="2">
        <f ca="1">F9</f>
        <v>-2.5740628000412893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4.7298177643004991</v>
      </c>
      <c r="S2" s="2">
        <f ca="1">H9</f>
        <v>-78.505043684459537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2.2803271843032551</v>
      </c>
      <c r="Q3" s="2">
        <f ca="1">G9</f>
        <v>4.7298177643004991</v>
      </c>
      <c r="R3" s="2">
        <f ca="1">I9</f>
        <v>17.621301212686532</v>
      </c>
      <c r="S3" s="2">
        <f ca="1">K9</f>
        <v>0.99866578249420801</v>
      </c>
      <c r="T3" s="2">
        <f ca="1">M9</f>
        <v>2643.4669424409612</v>
      </c>
      <c r="U3" s="2" t="s">
        <v>39</v>
      </c>
      <c r="V3" s="2"/>
      <c r="W3" s="2" t="s">
        <v>39</v>
      </c>
      <c r="X3" s="2">
        <f ca="1">AE8</f>
        <v>1188.5248784373296</v>
      </c>
      <c r="Y3" s="2">
        <f ca="1">AC10</f>
        <v>11.408050152915738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0.48332307692307691</v>
      </c>
      <c r="P4" s="6">
        <f ca="1">F9</f>
        <v>-2.5740628000412893</v>
      </c>
      <c r="Q4" s="2">
        <f ca="1">H9</f>
        <v>-78.505043684459537</v>
      </c>
      <c r="R4" s="2">
        <f ca="1">K9</f>
        <v>0.99866578249420801</v>
      </c>
      <c r="S4" s="2">
        <f ca="1">J9</f>
        <v>17.378698787313471</v>
      </c>
      <c r="T4" s="2">
        <f ca="1">N9</f>
        <v>-2914.3617390390627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36027161.071367614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2.2803271843032551</v>
      </c>
      <c r="S8" s="2">
        <f t="shared" ca="1" si="0"/>
        <v>-2.5740628000412893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-35.97926424591742</v>
      </c>
      <c r="AE8" s="2">
        <f ca="1">AE47</f>
        <v>1188.5248784373296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2.2803271843032551</v>
      </c>
      <c r="F9">
        <f t="shared" ca="1" si="1"/>
        <v>-2.5740628000412893</v>
      </c>
      <c r="G9">
        <f t="shared" ca="1" si="1"/>
        <v>4.7298177643004991</v>
      </c>
      <c r="H9">
        <f t="shared" ca="1" si="1"/>
        <v>-78.505043684459537</v>
      </c>
      <c r="I9">
        <f t="shared" ca="1" si="1"/>
        <v>17.621301212686532</v>
      </c>
      <c r="J9">
        <f t="shared" ca="1" si="1"/>
        <v>17.378698787313471</v>
      </c>
      <c r="K9">
        <f t="shared" ca="1" si="1"/>
        <v>0.99866578249420801</v>
      </c>
      <c r="L9">
        <f t="shared" si="1"/>
        <v>731047</v>
      </c>
      <c r="M9">
        <f t="shared" ca="1" si="1"/>
        <v>2643.4669424409612</v>
      </c>
      <c r="N9">
        <f t="shared" ca="1" si="1"/>
        <v>-2914.3617390390627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4.7298177643004991</v>
      </c>
      <c r="S9" s="2">
        <f t="shared" ca="1" si="0"/>
        <v>-78.505043684459537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2643.4669424409612</v>
      </c>
      <c r="Q10" s="2">
        <f t="shared" ca="1" si="0"/>
        <v>4.7298177643004991</v>
      </c>
      <c r="R10" s="2">
        <f t="shared" ca="1" si="0"/>
        <v>17.621301212686532</v>
      </c>
      <c r="S10" s="2">
        <f t="shared" ca="1" si="0"/>
        <v>0.99866578249420801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11.408050152915738</v>
      </c>
      <c r="AD10" s="2">
        <f ca="1">SUM(AD12:AD46)</f>
        <v>159425.92015701497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-2914.3617390390627</v>
      </c>
      <c r="Q11" s="2">
        <f t="shared" ca="1" si="0"/>
        <v>-78.505043684459537</v>
      </c>
      <c r="R11" s="2">
        <f t="shared" ca="1" si="0"/>
        <v>0.99866578249420801</v>
      </c>
      <c r="S11" s="2">
        <f t="shared" ca="1" si="0"/>
        <v>17.378698787313471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0.48332307692307691</v>
      </c>
      <c r="E12" s="2">
        <f ca="1">SIN(D12)</f>
        <v>0.46472417280088474</v>
      </c>
      <c r="F12" s="2">
        <f ca="1">COS(D12)</f>
        <v>0.88545550041463594</v>
      </c>
      <c r="G12" s="2">
        <f ca="1">A12*E12</f>
        <v>0.46472417280088474</v>
      </c>
      <c r="H12" s="2">
        <f ca="1">A12*F12</f>
        <v>0.88545550041463594</v>
      </c>
      <c r="I12" s="2">
        <f ca="1">E12*E12</f>
        <v>0.21596855678546659</v>
      </c>
      <c r="J12" s="2">
        <f ca="1">F12*F12</f>
        <v>0.78403144321453333</v>
      </c>
      <c r="K12" s="2">
        <f ca="1">E12*F12</f>
        <v>0.41149257498218517</v>
      </c>
      <c r="L12" s="2">
        <f>A12*B12</f>
        <v>1131</v>
      </c>
      <c r="M12" s="2">
        <f ca="1">B12*E12</f>
        <v>525.60303943780059</v>
      </c>
      <c r="N12" s="2">
        <f ca="1">B12*F12</f>
        <v>1001.4501709689532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0.63495563195451099</v>
      </c>
      <c r="X12" s="2">
        <f ca="1">$T$27*E12</f>
        <v>0.59286858802170472</v>
      </c>
      <c r="Y12" s="2">
        <f ca="1">$T$34*H12</f>
        <v>4.2787122263004731</v>
      </c>
      <c r="Z12" s="2">
        <f ca="1">$T$13</f>
        <v>1145.9573505129522</v>
      </c>
      <c r="AA12">
        <f>V12</f>
        <v>1</v>
      </c>
      <c r="AB12">
        <f ca="1">AE12-$AB$1</f>
        <v>1151.4638869592288</v>
      </c>
      <c r="AC12" s="2">
        <f>B12</f>
        <v>1131</v>
      </c>
      <c r="AD12" s="2">
        <f ca="1">(AB12-AC12)^2</f>
        <v>418.77066948009576</v>
      </c>
      <c r="AE12" s="2">
        <f t="shared" ref="AE12:AE47" ca="1" si="4">SUM(W12:Z12)</f>
        <v>1151.4638869592288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0.96664615384615382</v>
      </c>
      <c r="E13" s="2">
        <f t="shared" ref="E13:E47" ca="1" si="6">SIN(D13)</f>
        <v>0.82298514996437033</v>
      </c>
      <c r="F13" s="2">
        <f t="shared" ref="F13:F47" ca="1" si="7">COS(D13)</f>
        <v>0.56806288642906688</v>
      </c>
      <c r="G13" s="2">
        <f t="shared" ref="G13:G47" ca="1" si="8">A13*E13</f>
        <v>1.6459702999287407</v>
      </c>
      <c r="H13" s="2">
        <f t="shared" ref="H13:H47" ca="1" si="9">A13*F13</f>
        <v>1.1361257728581338</v>
      </c>
      <c r="I13" s="2">
        <f t="shared" ref="I13:J46" ca="1" si="10">E13*E13</f>
        <v>0.67730455706187709</v>
      </c>
      <c r="J13" s="2">
        <f t="shared" ca="1" si="10"/>
        <v>0.32269544293812291</v>
      </c>
      <c r="K13" s="2">
        <f t="shared" ref="K13:K47" ca="1" si="11">E13*F13</f>
        <v>0.4675073197770187</v>
      </c>
      <c r="L13" s="2">
        <f t="shared" ref="L13:L47" si="12">A13*B13</f>
        <v>2284</v>
      </c>
      <c r="M13" s="2">
        <f t="shared" ref="M13:M47" ca="1" si="13">B13*E13</f>
        <v>939.84904125931087</v>
      </c>
      <c r="N13" s="2">
        <f t="shared" ref="N13:N47" ca="1" si="14">B13*F13</f>
        <v>648.72781630199438</v>
      </c>
      <c r="O13" s="2"/>
      <c r="P13" s="2"/>
      <c r="Q13" s="2"/>
      <c r="R13" s="2"/>
      <c r="S13" s="2">
        <f ca="1">MDETERM(P8:S11)</f>
        <v>41285590047.847801</v>
      </c>
      <c r="T13" s="8">
        <f ca="1">S13/T6</f>
        <v>1145.9573505129522</v>
      </c>
      <c r="U13" s="2" t="s">
        <v>39</v>
      </c>
      <c r="V13" s="2">
        <v>2</v>
      </c>
      <c r="W13" s="2">
        <f t="shared" ref="W13:W47" ca="1" si="15">$T$20*V13</f>
        <v>1.269911263909022</v>
      </c>
      <c r="X13" s="2">
        <f t="shared" ref="X13:X47" ca="1" si="16">$T$27*E13</f>
        <v>1.0499175045737543</v>
      </c>
      <c r="Y13" s="2">
        <f t="shared" ref="Y13:Y47" ca="1" si="17">$T$34*H13</f>
        <v>5.4900051246695263</v>
      </c>
      <c r="Z13" s="2">
        <f t="shared" ref="Z13:Z47" ca="1" si="18">$T$13</f>
        <v>1145.9573505129522</v>
      </c>
      <c r="AA13">
        <f t="shared" ref="AA13:AA46" si="19">V13</f>
        <v>2</v>
      </c>
      <c r="AB13">
        <f t="shared" ref="AB13:AB46" ca="1" si="20">AE13-$AB$1</f>
        <v>1153.7671844061044</v>
      </c>
      <c r="AC13" s="2">
        <f t="shared" ref="AC13:AC46" si="21">B13</f>
        <v>1142</v>
      </c>
      <c r="AD13" s="2">
        <f t="shared" ref="AD13:AD46" ca="1" si="22">(AB13-AC13)^2</f>
        <v>138.46662884726737</v>
      </c>
      <c r="AE13" s="2">
        <f t="shared" ca="1" si="4"/>
        <v>1153.7671844061044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1.4499692307692307</v>
      </c>
      <c r="E14" s="2">
        <f t="shared" ca="1" si="6"/>
        <v>0.99270928279014681</v>
      </c>
      <c r="F14" s="2">
        <f t="shared" ca="1" si="7"/>
        <v>0.12053331432542796</v>
      </c>
      <c r="G14" s="2">
        <f t="shared" ca="1" si="8"/>
        <v>2.9781278483704403</v>
      </c>
      <c r="H14" s="2">
        <f t="shared" ca="1" si="9"/>
        <v>0.36159994297628389</v>
      </c>
      <c r="I14" s="2">
        <f t="shared" ca="1" si="10"/>
        <v>0.98547172013772766</v>
      </c>
      <c r="J14" s="2">
        <f t="shared" ca="1" si="10"/>
        <v>1.4528279862272418E-2</v>
      </c>
      <c r="K14" s="2">
        <f t="shared" ca="1" si="11"/>
        <v>0.11965454001631493</v>
      </c>
      <c r="L14" s="2">
        <f t="shared" si="12"/>
        <v>3432</v>
      </c>
      <c r="M14" s="2">
        <f t="shared" ca="1" si="13"/>
        <v>1135.659419511928</v>
      </c>
      <c r="N14" s="2">
        <f t="shared" ca="1" si="14"/>
        <v>137.89011158828959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1.9048668958635329</v>
      </c>
      <c r="X14" s="2">
        <f t="shared" ca="1" si="16"/>
        <v>1.2664418707911744</v>
      </c>
      <c r="Y14" s="2">
        <f t="shared" ca="1" si="17"/>
        <v>1.7473290259280949</v>
      </c>
      <c r="Z14" s="2">
        <f t="shared" ca="1" si="18"/>
        <v>1145.9573505129522</v>
      </c>
      <c r="AA14">
        <f t="shared" si="19"/>
        <v>3</v>
      </c>
      <c r="AB14">
        <f t="shared" ca="1" si="20"/>
        <v>1150.875988305535</v>
      </c>
      <c r="AC14" s="2">
        <f t="shared" si="21"/>
        <v>1144</v>
      </c>
      <c r="AD14" s="2">
        <f t="shared" ca="1" si="22"/>
        <v>47.279215177853729</v>
      </c>
      <c r="AE14" s="2">
        <f t="shared" ca="1" si="4"/>
        <v>1150.875988305535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1.9332923076923076</v>
      </c>
      <c r="E15" s="2">
        <f t="shared" ca="1" si="6"/>
        <v>0.9350146395540373</v>
      </c>
      <c r="F15" s="2">
        <f t="shared" ca="1" si="7"/>
        <v>-0.35460911412375412</v>
      </c>
      <c r="G15" s="2">
        <f t="shared" ca="1" si="8"/>
        <v>3.7400585582161492</v>
      </c>
      <c r="H15" s="2">
        <f t="shared" ca="1" si="9"/>
        <v>-1.4184364564950165</v>
      </c>
      <c r="I15" s="2">
        <f t="shared" ca="1" si="10"/>
        <v>0.87425237618036633</v>
      </c>
      <c r="J15" s="2">
        <f t="shared" ca="1" si="10"/>
        <v>0.12574762381963367</v>
      </c>
      <c r="K15" s="2">
        <f t="shared" ca="1" si="11"/>
        <v>-0.33156471302499846</v>
      </c>
      <c r="L15" s="2">
        <f t="shared" si="12"/>
        <v>4596</v>
      </c>
      <c r="M15" s="2">
        <f t="shared" ca="1" si="13"/>
        <v>1074.3318208475889</v>
      </c>
      <c r="N15" s="2">
        <f t="shared" ca="1" si="14"/>
        <v>-407.44587212819346</v>
      </c>
      <c r="O15" s="2"/>
      <c r="P15" s="2">
        <f>P1</f>
        <v>35</v>
      </c>
      <c r="Q15" s="2">
        <f>T1</f>
        <v>40499</v>
      </c>
      <c r="R15" s="2">
        <f t="shared" ref="R15:S15" ca="1" si="23">R1</f>
        <v>2.2803271843032551</v>
      </c>
      <c r="S15" s="2">
        <f t="shared" ca="1" si="23"/>
        <v>-2.5740628000412893</v>
      </c>
      <c r="T15" s="2"/>
      <c r="U15" s="2" t="s">
        <v>39</v>
      </c>
      <c r="V15" s="2">
        <v>4</v>
      </c>
      <c r="W15" s="2">
        <f t="shared" ca="1" si="15"/>
        <v>2.539822527818044</v>
      </c>
      <c r="X15" s="2">
        <f t="shared" ca="1" si="16"/>
        <v>1.1928383363211399</v>
      </c>
      <c r="Y15" s="2">
        <f t="shared" ca="1" si="17"/>
        <v>-6.8541913238932413</v>
      </c>
      <c r="Z15" s="2">
        <f t="shared" ca="1" si="18"/>
        <v>1145.9573505129522</v>
      </c>
      <c r="AA15">
        <f t="shared" si="19"/>
        <v>4</v>
      </c>
      <c r="AB15">
        <f t="shared" ca="1" si="20"/>
        <v>1142.8358200531982</v>
      </c>
      <c r="AC15" s="2">
        <f t="shared" si="21"/>
        <v>1149</v>
      </c>
      <c r="AD15" s="2">
        <f t="shared" ca="1" si="22"/>
        <v>37.997114416553728</v>
      </c>
      <c r="AE15" s="2">
        <f t="shared" ca="1" si="4"/>
        <v>1142.8358200531982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2.4166153846153846</v>
      </c>
      <c r="E16" s="2">
        <f t="shared" ca="1" si="6"/>
        <v>0.66311842833251444</v>
      </c>
      <c r="F16" s="2">
        <f t="shared" ca="1" si="7"/>
        <v>-0.74851449552150684</v>
      </c>
      <c r="G16" s="2">
        <f t="shared" ca="1" si="8"/>
        <v>3.315592141662572</v>
      </c>
      <c r="H16" s="2">
        <f t="shared" ca="1" si="9"/>
        <v>-3.742572477607534</v>
      </c>
      <c r="I16" s="2">
        <f t="shared" ca="1" si="10"/>
        <v>0.43972604999418408</v>
      </c>
      <c r="J16" s="2">
        <f t="shared" ca="1" si="10"/>
        <v>0.56027395000581592</v>
      </c>
      <c r="K16" s="2">
        <f t="shared" ca="1" si="11"/>
        <v>-0.49635375585432656</v>
      </c>
      <c r="L16" s="2">
        <f t="shared" si="12"/>
        <v>5705</v>
      </c>
      <c r="M16" s="2">
        <f t="shared" ca="1" si="13"/>
        <v>756.61812672739893</v>
      </c>
      <c r="N16" s="2">
        <f t="shared" ca="1" si="14"/>
        <v>-854.05503939003927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4.7298177643004991</v>
      </c>
      <c r="S16" s="2">
        <f t="shared" ca="1" si="24"/>
        <v>-78.505043684459537</v>
      </c>
      <c r="T16" s="2"/>
      <c r="U16" s="2" t="s">
        <v>39</v>
      </c>
      <c r="V16" s="2">
        <v>5</v>
      </c>
      <c r="W16" s="2">
        <f t="shared" ca="1" si="15"/>
        <v>3.1747781597725551</v>
      </c>
      <c r="X16" s="2">
        <f t="shared" ca="1" si="16"/>
        <v>0.84596866121081915</v>
      </c>
      <c r="Y16" s="2">
        <f t="shared" ca="1" si="17"/>
        <v>-18.084918564802354</v>
      </c>
      <c r="Z16" s="2">
        <f t="shared" ca="1" si="18"/>
        <v>1145.9573505129522</v>
      </c>
      <c r="AA16">
        <f t="shared" si="19"/>
        <v>5</v>
      </c>
      <c r="AB16">
        <f t="shared" ca="1" si="20"/>
        <v>1131.8931787691331</v>
      </c>
      <c r="AC16" s="2">
        <f t="shared" si="21"/>
        <v>1141</v>
      </c>
      <c r="AD16" s="2">
        <f t="shared" ca="1" si="22"/>
        <v>82.934192930968095</v>
      </c>
      <c r="AE16" s="2">
        <f t="shared" ca="1" si="4"/>
        <v>1131.8931787691331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2.8999384615384614</v>
      </c>
      <c r="E17" s="2">
        <f t="shared" ca="1" si="6"/>
        <v>0.23930908003262982</v>
      </c>
      <c r="F17" s="2">
        <f t="shared" ca="1" si="7"/>
        <v>-0.97094344027545521</v>
      </c>
      <c r="G17" s="2">
        <f t="shared" ca="1" si="8"/>
        <v>1.4358544801957789</v>
      </c>
      <c r="H17" s="2">
        <f t="shared" ca="1" si="9"/>
        <v>-5.825660641652731</v>
      </c>
      <c r="I17" s="2">
        <f t="shared" ca="1" si="10"/>
        <v>5.7268835786063628E-2</v>
      </c>
      <c r="J17" s="2">
        <f t="shared" ca="1" si="10"/>
        <v>0.94273116421393643</v>
      </c>
      <c r="K17" s="2">
        <f t="shared" ca="1" si="11"/>
        <v>-0.23235558145603585</v>
      </c>
      <c r="L17" s="2">
        <f t="shared" si="12"/>
        <v>6888</v>
      </c>
      <c r="M17" s="2">
        <f t="shared" ca="1" si="13"/>
        <v>274.72682387745903</v>
      </c>
      <c r="N17" s="2">
        <f t="shared" ca="1" si="14"/>
        <v>-1114.6430694362225</v>
      </c>
      <c r="O17" s="2"/>
      <c r="P17" s="2">
        <f t="shared" ca="1" si="24"/>
        <v>2.2803271843032551</v>
      </c>
      <c r="Q17" s="2">
        <f t="shared" ca="1" si="25"/>
        <v>2643.4669424409612</v>
      </c>
      <c r="R17" s="2">
        <f t="shared" ca="1" si="24"/>
        <v>17.621301212686532</v>
      </c>
      <c r="S17" s="2">
        <f t="shared" ca="1" si="24"/>
        <v>0.99866578249420801</v>
      </c>
      <c r="T17" s="2"/>
      <c r="U17" s="2" t="s">
        <v>39</v>
      </c>
      <c r="V17" s="2">
        <v>6</v>
      </c>
      <c r="W17" s="2">
        <f t="shared" ca="1" si="15"/>
        <v>3.8097337917270657</v>
      </c>
      <c r="X17" s="2">
        <f t="shared" ca="1" si="16"/>
        <v>0.30529687217391127</v>
      </c>
      <c r="Y17" s="2">
        <f t="shared" ca="1" si="17"/>
        <v>-28.150850496772161</v>
      </c>
      <c r="Z17" s="2">
        <f t="shared" ca="1" si="18"/>
        <v>1145.9573505129522</v>
      </c>
      <c r="AA17">
        <f t="shared" si="19"/>
        <v>6</v>
      </c>
      <c r="AB17">
        <f t="shared" ca="1" si="20"/>
        <v>1121.9215306800811</v>
      </c>
      <c r="AC17" s="2">
        <f t="shared" si="21"/>
        <v>1148</v>
      </c>
      <c r="AD17" s="2">
        <f t="shared" ca="1" si="22"/>
        <v>680.08656206995113</v>
      </c>
      <c r="AE17" s="2">
        <f t="shared" ca="1" si="4"/>
        <v>1121.9215306800811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3.3832615384615385</v>
      </c>
      <c r="E18" s="2">
        <f t="shared" ca="1" si="6"/>
        <v>-0.23932334590439797</v>
      </c>
      <c r="F18" s="2">
        <f t="shared" ca="1" si="7"/>
        <v>-0.97093992404531593</v>
      </c>
      <c r="G18" s="2">
        <f t="shared" ca="1" si="8"/>
        <v>-1.6752634213307858</v>
      </c>
      <c r="H18" s="2">
        <f t="shared" ca="1" si="9"/>
        <v>-6.7965794683172112</v>
      </c>
      <c r="I18" s="2">
        <f t="shared" ca="1" si="10"/>
        <v>5.7275663894876122E-2</v>
      </c>
      <c r="J18" s="2">
        <f t="shared" ca="1" si="10"/>
        <v>0.94272433610512385</v>
      </c>
      <c r="K18" s="2">
        <f t="shared" ca="1" si="11"/>
        <v>0.23236859129468704</v>
      </c>
      <c r="L18" s="2">
        <f t="shared" si="12"/>
        <v>7973</v>
      </c>
      <c r="M18" s="2">
        <f t="shared" ca="1" si="13"/>
        <v>-272.5892909851093</v>
      </c>
      <c r="N18" s="2">
        <f t="shared" ca="1" si="14"/>
        <v>-1105.9005734876148</v>
      </c>
      <c r="O18" s="2"/>
      <c r="P18" s="2">
        <f t="shared" ca="1" si="24"/>
        <v>-2.5740628000412893</v>
      </c>
      <c r="Q18" s="2">
        <f t="shared" ca="1" si="25"/>
        <v>-2914.3617390390627</v>
      </c>
      <c r="R18" s="2">
        <f t="shared" ca="1" si="24"/>
        <v>0.99866578249420801</v>
      </c>
      <c r="S18" s="2">
        <f t="shared" ca="1" si="24"/>
        <v>17.378698787313471</v>
      </c>
      <c r="T18" s="2"/>
      <c r="U18" s="2" t="s">
        <v>39</v>
      </c>
      <c r="V18" s="2">
        <v>7</v>
      </c>
      <c r="W18" s="2">
        <f t="shared" ca="1" si="15"/>
        <v>4.4446894236815773</v>
      </c>
      <c r="X18" s="2">
        <f t="shared" ca="1" si="16"/>
        <v>-0.30531507175927197</v>
      </c>
      <c r="Y18" s="2">
        <f t="shared" ca="1" si="17"/>
        <v>-32.842539974616365</v>
      </c>
      <c r="Z18" s="2">
        <f t="shared" ca="1" si="18"/>
        <v>1145.9573505129522</v>
      </c>
      <c r="AA18">
        <f t="shared" si="19"/>
        <v>7</v>
      </c>
      <c r="AB18">
        <f t="shared" ca="1" si="20"/>
        <v>1117.2541848902581</v>
      </c>
      <c r="AC18" s="2">
        <f t="shared" si="21"/>
        <v>1139</v>
      </c>
      <c r="AD18" s="2">
        <f t="shared" ca="1" si="22"/>
        <v>472.88047478707904</v>
      </c>
      <c r="AE18" s="2">
        <f t="shared" ca="1" si="4"/>
        <v>1117.2541848902581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3.8665846153846153</v>
      </c>
      <c r="E19" s="2">
        <f t="shared" ca="1" si="6"/>
        <v>-0.66312942604999692</v>
      </c>
      <c r="F19" s="2">
        <f t="shared" ca="1" si="7"/>
        <v>-0.74850475236073266</v>
      </c>
      <c r="G19" s="2">
        <f t="shared" ca="1" si="8"/>
        <v>-5.3050354083999753</v>
      </c>
      <c r="H19" s="2">
        <f t="shared" ca="1" si="9"/>
        <v>-5.9880380188858613</v>
      </c>
      <c r="I19" s="2">
        <f t="shared" ca="1" si="10"/>
        <v>0.43974063569339833</v>
      </c>
      <c r="J19" s="2">
        <f t="shared" ca="1" si="10"/>
        <v>0.56025936430660173</v>
      </c>
      <c r="K19" s="2">
        <f t="shared" ca="1" si="11"/>
        <v>0.49635552682866774</v>
      </c>
      <c r="L19" s="2">
        <f t="shared" si="12"/>
        <v>9128</v>
      </c>
      <c r="M19" s="2">
        <f t="shared" ca="1" si="13"/>
        <v>-756.63067512304644</v>
      </c>
      <c r="N19" s="2">
        <f t="shared" ca="1" si="14"/>
        <v>-854.04392244359599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5.0796450556360879</v>
      </c>
      <c r="X19" s="2">
        <f t="shared" ca="1" si="16"/>
        <v>-0.84598269147138416</v>
      </c>
      <c r="Y19" s="2">
        <f t="shared" ca="1" si="17"/>
        <v>-28.935493055225589</v>
      </c>
      <c r="Z19" s="2">
        <f t="shared" ca="1" si="18"/>
        <v>1145.9573505129522</v>
      </c>
      <c r="AA19">
        <f t="shared" si="19"/>
        <v>8</v>
      </c>
      <c r="AB19">
        <f t="shared" ca="1" si="20"/>
        <v>1121.2555198218913</v>
      </c>
      <c r="AC19" s="2">
        <f t="shared" si="21"/>
        <v>1141</v>
      </c>
      <c r="AD19" s="2">
        <f t="shared" ca="1" si="22"/>
        <v>389.84449750372687</v>
      </c>
      <c r="AE19" s="2">
        <f t="shared" ca="1" si="4"/>
        <v>1121.2555198218913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4.349907692307692</v>
      </c>
      <c r="E20" s="2">
        <f t="shared" ca="1" si="6"/>
        <v>-0.93501984966114282</v>
      </c>
      <c r="F20" s="2">
        <f t="shared" ca="1" si="7"/>
        <v>-0.35459537608329561</v>
      </c>
      <c r="G20" s="2">
        <f t="shared" ca="1" si="8"/>
        <v>-8.4151786469502845</v>
      </c>
      <c r="H20" s="2">
        <f t="shared" ca="1" si="9"/>
        <v>-3.1913583847496607</v>
      </c>
      <c r="I20" s="2">
        <f t="shared" ca="1" si="10"/>
        <v>0.87426211926034614</v>
      </c>
      <c r="J20" s="2">
        <f t="shared" ca="1" si="10"/>
        <v>0.12573788073965386</v>
      </c>
      <c r="K20" s="2">
        <f t="shared" ca="1" si="11"/>
        <v>0.33155371523593946</v>
      </c>
      <c r="L20" s="2">
        <f t="shared" si="12"/>
        <v>10278</v>
      </c>
      <c r="M20" s="2">
        <f t="shared" ca="1" si="13"/>
        <v>-1067.7926683130252</v>
      </c>
      <c r="N20" s="2">
        <f t="shared" ca="1" si="14"/>
        <v>-404.94791948712361</v>
      </c>
      <c r="O20" s="2"/>
      <c r="P20" s="2"/>
      <c r="Q20" s="2"/>
      <c r="R20" s="2"/>
      <c r="S20" s="2">
        <f ca="1">MDETERM(P15:S18)</f>
        <v>22875648.825597182</v>
      </c>
      <c r="T20" s="8">
        <f ca="1">S20/T6</f>
        <v>0.63495563195451099</v>
      </c>
      <c r="U20" s="2" t="s">
        <v>39</v>
      </c>
      <c r="V20" s="2">
        <v>9</v>
      </c>
      <c r="W20" s="2">
        <f t="shared" ca="1" si="15"/>
        <v>5.7146006875905986</v>
      </c>
      <c r="X20" s="2">
        <f t="shared" ca="1" si="16"/>
        <v>-1.1928449830785584</v>
      </c>
      <c r="Y20" s="2">
        <f t="shared" ca="1" si="17"/>
        <v>-15.421333012150992</v>
      </c>
      <c r="Z20" s="2">
        <f t="shared" ca="1" si="18"/>
        <v>1145.9573505129522</v>
      </c>
      <c r="AA20">
        <f t="shared" si="19"/>
        <v>9</v>
      </c>
      <c r="AB20">
        <f t="shared" ca="1" si="20"/>
        <v>1135.0577732053132</v>
      </c>
      <c r="AC20" s="2">
        <f t="shared" si="21"/>
        <v>1142</v>
      </c>
      <c r="AD20" s="2">
        <f t="shared" ca="1" si="22"/>
        <v>48.194512868867406</v>
      </c>
      <c r="AE20" s="2">
        <f t="shared" ca="1" si="4"/>
        <v>1135.0577732053132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4.8332307692307692</v>
      </c>
      <c r="E21" s="2">
        <f t="shared" ca="1" si="6"/>
        <v>-0.99270751170865312</v>
      </c>
      <c r="F21" s="2">
        <f t="shared" ca="1" si="7"/>
        <v>0.1205479000116319</v>
      </c>
      <c r="G21" s="2">
        <f t="shared" ca="1" si="8"/>
        <v>-9.927075117086531</v>
      </c>
      <c r="H21" s="2">
        <f t="shared" ca="1" si="9"/>
        <v>1.2054790001163189</v>
      </c>
      <c r="I21" s="2">
        <f t="shared" ca="1" si="10"/>
        <v>0.98546820380278566</v>
      </c>
      <c r="J21" s="2">
        <f t="shared" ca="1" si="10"/>
        <v>1.4531796197214402E-2</v>
      </c>
      <c r="K21" s="2">
        <f t="shared" ca="1" si="11"/>
        <v>-0.11966880586225062</v>
      </c>
      <c r="L21" s="2">
        <f t="shared" si="12"/>
        <v>11470</v>
      </c>
      <c r="M21" s="2">
        <f t="shared" ca="1" si="13"/>
        <v>-1138.635515929825</v>
      </c>
      <c r="N21" s="2">
        <f t="shared" ca="1" si="14"/>
        <v>138.26844131334178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6.3495563195451101</v>
      </c>
      <c r="X21" s="2">
        <f t="shared" ca="1" si="16"/>
        <v>-1.2664396113464416</v>
      </c>
      <c r="Y21" s="2">
        <f t="shared" ca="1" si="17"/>
        <v>5.8251348982877769</v>
      </c>
      <c r="Z21" s="2">
        <f t="shared" ca="1" si="18"/>
        <v>1145.9573505129522</v>
      </c>
      <c r="AA21">
        <f t="shared" si="19"/>
        <v>10</v>
      </c>
      <c r="AB21">
        <f t="shared" ca="1" si="20"/>
        <v>1156.8656021194386</v>
      </c>
      <c r="AC21" s="2">
        <f t="shared" si="21"/>
        <v>1147</v>
      </c>
      <c r="AD21" s="2">
        <f t="shared" ca="1" si="22"/>
        <v>97.330105179070671</v>
      </c>
      <c r="AE21" s="2">
        <f t="shared" ca="1" si="4"/>
        <v>1156.8656021194386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5.3165538461538464</v>
      </c>
      <c r="E22" s="2">
        <f t="shared" ca="1" si="6"/>
        <v>-0.82297680342956403</v>
      </c>
      <c r="F22" s="2">
        <f t="shared" ca="1" si="7"/>
        <v>0.56807497834076159</v>
      </c>
      <c r="G22" s="2">
        <f t="shared" ca="1" si="8"/>
        <v>-9.0527448377252036</v>
      </c>
      <c r="H22" s="2">
        <f t="shared" ca="1" si="9"/>
        <v>6.2488247617483772</v>
      </c>
      <c r="I22" s="2">
        <f t="shared" ca="1" si="10"/>
        <v>0.67729081898314325</v>
      </c>
      <c r="J22" s="2">
        <f t="shared" ca="1" si="10"/>
        <v>0.32270918101685675</v>
      </c>
      <c r="K22" s="2">
        <f t="shared" ca="1" si="11"/>
        <v>-0.46751252978319879</v>
      </c>
      <c r="L22" s="2">
        <f t="shared" si="12"/>
        <v>12661</v>
      </c>
      <c r="M22" s="2">
        <f t="shared" ca="1" si="13"/>
        <v>-947.24630074742822</v>
      </c>
      <c r="N22" s="2">
        <f t="shared" ca="1" si="14"/>
        <v>653.8543000702166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-2.5740628000412893</v>
      </c>
      <c r="T22" s="2"/>
      <c r="U22" s="2" t="s">
        <v>39</v>
      </c>
      <c r="V22" s="2">
        <v>11</v>
      </c>
      <c r="W22" s="2">
        <f t="shared" ca="1" si="15"/>
        <v>6.9845119514996208</v>
      </c>
      <c r="X22" s="2">
        <f t="shared" ca="1" si="16"/>
        <v>-1.0499068565408025</v>
      </c>
      <c r="Y22" s="2">
        <f t="shared" ca="1" si="17"/>
        <v>30.195670923701655</v>
      </c>
      <c r="Z22" s="2">
        <f t="shared" ca="1" si="18"/>
        <v>1145.9573505129522</v>
      </c>
      <c r="AA22">
        <f t="shared" si="19"/>
        <v>11</v>
      </c>
      <c r="AB22">
        <f t="shared" ca="1" si="20"/>
        <v>1182.0876265316126</v>
      </c>
      <c r="AC22" s="2">
        <f t="shared" si="21"/>
        <v>1151</v>
      </c>
      <c r="AD22" s="2">
        <f t="shared" ca="1" si="22"/>
        <v>966.4405233690245</v>
      </c>
      <c r="AE22" s="2">
        <f t="shared" ca="1" si="4"/>
        <v>1182.0876265316126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5.7998769230769227</v>
      </c>
      <c r="E23" s="2">
        <f t="shared" ca="1" si="6"/>
        <v>-0.46471116291207165</v>
      </c>
      <c r="F23" s="2">
        <f t="shared" ca="1" si="7"/>
        <v>0.88546232842787276</v>
      </c>
      <c r="G23" s="2">
        <f t="shared" ca="1" si="8"/>
        <v>-5.5765339549448596</v>
      </c>
      <c r="H23" s="2">
        <f t="shared" ca="1" si="9"/>
        <v>10.625547941134473</v>
      </c>
      <c r="I23" s="2">
        <f t="shared" ca="1" si="10"/>
        <v>0.21595646493508999</v>
      </c>
      <c r="J23" s="2">
        <f t="shared" ca="1" si="10"/>
        <v>0.78404353506490998</v>
      </c>
      <c r="K23" s="2">
        <f t="shared" ca="1" si="11"/>
        <v>-0.41148422835854748</v>
      </c>
      <c r="L23" s="2">
        <f t="shared" si="12"/>
        <v>13944</v>
      </c>
      <c r="M23" s="2">
        <f t="shared" ca="1" si="13"/>
        <v>-539.99437130382728</v>
      </c>
      <c r="N23" s="2">
        <f t="shared" ca="1" si="14"/>
        <v>1028.9072256331881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-78.505043684459537</v>
      </c>
      <c r="T23" s="2"/>
      <c r="U23" s="2" t="s">
        <v>39</v>
      </c>
      <c r="V23" s="2">
        <v>12</v>
      </c>
      <c r="W23" s="2">
        <f t="shared" ca="1" si="15"/>
        <v>7.6194675834541314</v>
      </c>
      <c r="X23" s="2">
        <f t="shared" ca="1" si="16"/>
        <v>-0.59285199074774653</v>
      </c>
      <c r="Y23" s="2">
        <f t="shared" ca="1" si="17"/>
        <v>51.344942648822474</v>
      </c>
      <c r="Z23" s="2">
        <f t="shared" ca="1" si="18"/>
        <v>1145.9573505129522</v>
      </c>
      <c r="AA23">
        <f t="shared" si="19"/>
        <v>12</v>
      </c>
      <c r="AB23">
        <f t="shared" ca="1" si="20"/>
        <v>1204.3289087544811</v>
      </c>
      <c r="AC23" s="2">
        <f t="shared" si="21"/>
        <v>1162</v>
      </c>
      <c r="AD23" s="2">
        <f t="shared" ca="1" si="22"/>
        <v>1791.7365163451836</v>
      </c>
      <c r="AE23" s="2">
        <f t="shared" ca="1" si="4"/>
        <v>1204.3289087544811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6.2831999999999999</v>
      </c>
      <c r="E24" s="2">
        <f t="shared" ca="1" si="6"/>
        <v>1.469282041289059E-5</v>
      </c>
      <c r="F24" s="2">
        <f t="shared" ca="1" si="7"/>
        <v>0.99999999989206056</v>
      </c>
      <c r="G24" s="2">
        <f t="shared" ca="1" si="8"/>
        <v>1.9100666536757768E-4</v>
      </c>
      <c r="H24" s="2">
        <f t="shared" ca="1" si="9"/>
        <v>12.999999998596788</v>
      </c>
      <c r="I24" s="2">
        <f t="shared" ca="1" si="10"/>
        <v>2.158789716854544E-10</v>
      </c>
      <c r="J24" s="2">
        <f t="shared" ca="1" si="10"/>
        <v>0.99999999978412113</v>
      </c>
      <c r="K24" s="2">
        <f t="shared" ca="1" si="11"/>
        <v>1.4692820411304655E-5</v>
      </c>
      <c r="L24" s="2">
        <f t="shared" si="12"/>
        <v>15145</v>
      </c>
      <c r="M24" s="2">
        <f t="shared" ca="1" si="13"/>
        <v>1.7117135781017537E-2</v>
      </c>
      <c r="N24" s="2">
        <f t="shared" ca="1" si="14"/>
        <v>1164.9999998742505</v>
      </c>
      <c r="O24" s="2"/>
      <c r="P24" s="2">
        <f t="shared" ca="1" si="27"/>
        <v>2.2803271843032551</v>
      </c>
      <c r="Q24" s="2">
        <f t="shared" ca="1" si="27"/>
        <v>4.7298177643004991</v>
      </c>
      <c r="R24" s="2">
        <f t="shared" ca="1" si="28"/>
        <v>2643.4669424409612</v>
      </c>
      <c r="S24" s="2">
        <f t="shared" ca="1" si="27"/>
        <v>0.99866578249420801</v>
      </c>
      <c r="T24" s="2"/>
      <c r="U24" s="2" t="s">
        <v>39</v>
      </c>
      <c r="V24" s="2">
        <v>13</v>
      </c>
      <c r="W24" s="2">
        <f t="shared" ca="1" si="15"/>
        <v>8.254423215408643</v>
      </c>
      <c r="X24" s="2">
        <f t="shared" ca="1" si="16"/>
        <v>1.874426208506953E-5</v>
      </c>
      <c r="Y24" s="2">
        <f t="shared" ca="1" si="17"/>
        <v>62.818807845064235</v>
      </c>
      <c r="Z24" s="2">
        <f t="shared" ca="1" si="18"/>
        <v>1145.9573505129522</v>
      </c>
      <c r="AA24">
        <f t="shared" si="19"/>
        <v>13</v>
      </c>
      <c r="AB24">
        <f t="shared" ca="1" si="20"/>
        <v>1217.0306003176872</v>
      </c>
      <c r="AC24" s="2">
        <f t="shared" si="21"/>
        <v>1165</v>
      </c>
      <c r="AD24" s="2">
        <f t="shared" ca="1" si="22"/>
        <v>2707.1833694189145</v>
      </c>
      <c r="AE24" s="2">
        <f t="shared" ca="1" si="4"/>
        <v>1217.0306003176872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6.7665230769230771</v>
      </c>
      <c r="E25" s="2">
        <f t="shared" ca="1" si="6"/>
        <v>0.46473718258937408</v>
      </c>
      <c r="F25" s="2">
        <f t="shared" ca="1" si="7"/>
        <v>0.88544867221024781</v>
      </c>
      <c r="G25" s="2">
        <f t="shared" ca="1" si="8"/>
        <v>6.5063205562512367</v>
      </c>
      <c r="H25" s="2">
        <f t="shared" ca="1" si="9"/>
        <v>12.39628141094347</v>
      </c>
      <c r="I25" s="2">
        <f t="shared" ca="1" si="10"/>
        <v>0.21598064888110921</v>
      </c>
      <c r="J25" s="2">
        <f t="shared" ca="1" si="10"/>
        <v>0.78401935111889087</v>
      </c>
      <c r="K25" s="2">
        <f t="shared" ca="1" si="11"/>
        <v>0.41150092125049276</v>
      </c>
      <c r="L25" s="2">
        <f t="shared" si="12"/>
        <v>16352</v>
      </c>
      <c r="M25" s="2">
        <f t="shared" ca="1" si="13"/>
        <v>542.81302926438889</v>
      </c>
      <c r="N25" s="2">
        <f t="shared" ca="1" si="14"/>
        <v>1034.2040491415694</v>
      </c>
      <c r="O25" s="2"/>
      <c r="P25" s="2">
        <f t="shared" ca="1" si="27"/>
        <v>-2.5740628000412893</v>
      </c>
      <c r="Q25" s="2">
        <f t="shared" ca="1" si="27"/>
        <v>-78.505043684459537</v>
      </c>
      <c r="R25" s="2">
        <f t="shared" ca="1" si="28"/>
        <v>-2914.3617390390627</v>
      </c>
      <c r="S25" s="2">
        <f t="shared" ca="1" si="27"/>
        <v>17.378698787313471</v>
      </c>
      <c r="T25" s="2"/>
      <c r="U25" s="2"/>
      <c r="V25" s="2">
        <v>14</v>
      </c>
      <c r="W25" s="2">
        <f t="shared" ca="1" si="15"/>
        <v>8.8893788473631545</v>
      </c>
      <c r="X25" s="2">
        <f t="shared" ca="1" si="16"/>
        <v>0.59288518516767552</v>
      </c>
      <c r="Y25" s="2">
        <f t="shared" ca="1" si="17"/>
        <v>59.901509233188776</v>
      </c>
      <c r="Z25" s="2">
        <f t="shared" ca="1" si="18"/>
        <v>1145.9573505129522</v>
      </c>
      <c r="AA25">
        <f t="shared" si="19"/>
        <v>14</v>
      </c>
      <c r="AB25">
        <f t="shared" ca="1" si="20"/>
        <v>1215.3411237786718</v>
      </c>
      <c r="AC25" s="2">
        <f t="shared" si="21"/>
        <v>1168</v>
      </c>
      <c r="AD25" s="2">
        <f t="shared" ca="1" si="22"/>
        <v>2241.182000627522</v>
      </c>
      <c r="AE25" s="2">
        <f t="shared" ca="1" si="4"/>
        <v>1215.3411237786718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7.2498461538461534</v>
      </c>
      <c r="E26" s="2">
        <f t="shared" ca="1" si="6"/>
        <v>0.82299349632151109</v>
      </c>
      <c r="F26" s="2">
        <f t="shared" ca="1" si="7"/>
        <v>0.56805079439473982</v>
      </c>
      <c r="G26" s="2">
        <f t="shared" ca="1" si="8"/>
        <v>12.344902444822667</v>
      </c>
      <c r="H26" s="2">
        <f t="shared" ca="1" si="9"/>
        <v>8.5207619159210974</v>
      </c>
      <c r="I26" s="2">
        <f t="shared" ca="1" si="10"/>
        <v>0.67731829498750507</v>
      </c>
      <c r="J26" s="2">
        <f t="shared" ca="1" si="10"/>
        <v>0.32268170501249499</v>
      </c>
      <c r="K26" s="2">
        <f t="shared" ca="1" si="11"/>
        <v>0.46750210936713876</v>
      </c>
      <c r="L26" s="2">
        <f t="shared" si="12"/>
        <v>17520</v>
      </c>
      <c r="M26" s="2">
        <f t="shared" ca="1" si="13"/>
        <v>961.25640370352494</v>
      </c>
      <c r="N26" s="2">
        <f t="shared" ca="1" si="14"/>
        <v>663.48332785305615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9.5243344793176643</v>
      </c>
      <c r="X26" s="2">
        <f t="shared" ca="1" si="16"/>
        <v>1.0499281523800506</v>
      </c>
      <c r="Y26" s="2">
        <f t="shared" ca="1" si="17"/>
        <v>41.174161965197293</v>
      </c>
      <c r="Z26" s="2">
        <f t="shared" ca="1" si="18"/>
        <v>1145.9573505129522</v>
      </c>
      <c r="AA26">
        <f t="shared" si="19"/>
        <v>15</v>
      </c>
      <c r="AB26">
        <f t="shared" ca="1" si="20"/>
        <v>1197.7057751098473</v>
      </c>
      <c r="AC26" s="2">
        <f t="shared" si="21"/>
        <v>1168</v>
      </c>
      <c r="AD26" s="2">
        <f t="shared" ca="1" si="22"/>
        <v>882.43307487682387</v>
      </c>
      <c r="AE26" s="2">
        <f t="shared" ca="1" si="4"/>
        <v>1197.7057751098473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7.7331692307692306</v>
      </c>
      <c r="E27" s="2">
        <f t="shared" ca="1" si="6"/>
        <v>0.99271105365733536</v>
      </c>
      <c r="F27" s="2">
        <f t="shared" ca="1" si="7"/>
        <v>0.12051872861320341</v>
      </c>
      <c r="G27" s="2">
        <f t="shared" ca="1" si="8"/>
        <v>15.883376858517366</v>
      </c>
      <c r="H27" s="2">
        <f t="shared" ca="1" si="9"/>
        <v>1.9282996578112546</v>
      </c>
      <c r="I27" s="2">
        <f t="shared" ca="1" si="10"/>
        <v>0.98547523605345699</v>
      </c>
      <c r="J27" s="2">
        <f t="shared" ca="1" si="10"/>
        <v>1.4524763946542974E-2</v>
      </c>
      <c r="K27" s="2">
        <f t="shared" ca="1" si="11"/>
        <v>0.11964027406705562</v>
      </c>
      <c r="L27" s="2">
        <f t="shared" si="12"/>
        <v>18656</v>
      </c>
      <c r="M27" s="2">
        <f t="shared" ca="1" si="13"/>
        <v>1157.5010885644531</v>
      </c>
      <c r="N27" s="2">
        <f t="shared" ca="1" si="14"/>
        <v>140.52483756299517</v>
      </c>
      <c r="O27" s="2"/>
      <c r="P27" s="2"/>
      <c r="Q27" s="2"/>
      <c r="R27" s="2"/>
      <c r="S27" s="2">
        <f ca="1">MDETERM(P22:S25)</f>
        <v>45961396.813253045</v>
      </c>
      <c r="T27" s="8">
        <f ca="1">S27/T6</f>
        <v>1.2757429518858374</v>
      </c>
      <c r="U27" s="2"/>
      <c r="V27" s="2">
        <v>16</v>
      </c>
      <c r="W27" s="2">
        <f t="shared" ca="1" si="15"/>
        <v>10.159290111272176</v>
      </c>
      <c r="X27" s="2">
        <f t="shared" ca="1" si="16"/>
        <v>1.2664441299625089</v>
      </c>
      <c r="Y27" s="2">
        <f t="shared" ca="1" si="17"/>
        <v>9.3179604372941061</v>
      </c>
      <c r="Z27" s="2">
        <f t="shared" ca="1" si="18"/>
        <v>1145.9573505129522</v>
      </c>
      <c r="AA27">
        <f t="shared" si="19"/>
        <v>16</v>
      </c>
      <c r="AB27">
        <f t="shared" ca="1" si="20"/>
        <v>1166.7010451914809</v>
      </c>
      <c r="AC27" s="2">
        <f t="shared" si="21"/>
        <v>1166</v>
      </c>
      <c r="AD27" s="2">
        <f t="shared" ca="1" si="22"/>
        <v>0.49146436049855302</v>
      </c>
      <c r="AE27" s="2">
        <f t="shared" ca="1" si="4"/>
        <v>1166.7010451914809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8.2164923076923078</v>
      </c>
      <c r="E28" s="2">
        <f t="shared" ca="1" si="6"/>
        <v>0.93500942924508168</v>
      </c>
      <c r="F28" s="2">
        <f t="shared" ca="1" si="7"/>
        <v>-0.35462285208766042</v>
      </c>
      <c r="G28" s="2">
        <f t="shared" ca="1" si="8"/>
        <v>15.895160297166388</v>
      </c>
      <c r="H28" s="2">
        <f t="shared" ca="1" si="9"/>
        <v>-6.0285884854902267</v>
      </c>
      <c r="I28" s="2">
        <f t="shared" ca="1" si="10"/>
        <v>0.87424263277721337</v>
      </c>
      <c r="J28" s="2">
        <f t="shared" ca="1" si="10"/>
        <v>0.12575736722278669</v>
      </c>
      <c r="K28" s="2">
        <f t="shared" ca="1" si="11"/>
        <v>-0.33157571052774637</v>
      </c>
      <c r="L28" s="2">
        <f t="shared" si="12"/>
        <v>19822</v>
      </c>
      <c r="M28" s="2">
        <f t="shared" ca="1" si="13"/>
        <v>1090.2209944997653</v>
      </c>
      <c r="N28" s="2">
        <f t="shared" ca="1" si="14"/>
        <v>-413.49024553421208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10.794245743226687</v>
      </c>
      <c r="X28" s="2">
        <f t="shared" ca="1" si="16"/>
        <v>1.1928316893062125</v>
      </c>
      <c r="Y28" s="2">
        <f t="shared" ca="1" si="17"/>
        <v>-29.131441668296535</v>
      </c>
      <c r="Z28" s="2">
        <f t="shared" ca="1" si="18"/>
        <v>1145.9573505129522</v>
      </c>
      <c r="AA28">
        <f t="shared" si="19"/>
        <v>17</v>
      </c>
      <c r="AB28">
        <f t="shared" ca="1" si="20"/>
        <v>1128.8129862771887</v>
      </c>
      <c r="AC28" s="2">
        <f t="shared" si="21"/>
        <v>1166</v>
      </c>
      <c r="AD28" s="2">
        <f t="shared" ca="1" si="22"/>
        <v>1382.8739896205591</v>
      </c>
      <c r="AE28" s="2">
        <f t="shared" ca="1" si="4"/>
        <v>1128.8129862771887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8.6998153846153841</v>
      </c>
      <c r="E29" s="2">
        <f t="shared" ca="1" si="6"/>
        <v>0.66310743047187892</v>
      </c>
      <c r="F29" s="2">
        <f t="shared" ca="1" si="7"/>
        <v>-0.74852423852069228</v>
      </c>
      <c r="G29" s="2">
        <f t="shared" ca="1" si="8"/>
        <v>11.93593374849382</v>
      </c>
      <c r="H29" s="2">
        <f t="shared" ca="1" si="9"/>
        <v>-13.473436293372462</v>
      </c>
      <c r="I29" s="2">
        <f t="shared" ca="1" si="10"/>
        <v>0.43971146434701774</v>
      </c>
      <c r="J29" s="2">
        <f t="shared" ca="1" si="10"/>
        <v>0.5602885356529822</v>
      </c>
      <c r="K29" s="2">
        <f t="shared" ca="1" si="11"/>
        <v>-0.49635198445137607</v>
      </c>
      <c r="L29" s="2">
        <f t="shared" si="12"/>
        <v>20934</v>
      </c>
      <c r="M29" s="2">
        <f t="shared" ca="1" si="13"/>
        <v>771.1939416387952</v>
      </c>
      <c r="N29" s="2">
        <f t="shared" ca="1" si="14"/>
        <v>-870.53368939956511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2.2803271843032551</v>
      </c>
      <c r="S29" s="2">
        <f>T1</f>
        <v>40499</v>
      </c>
      <c r="T29" s="2"/>
      <c r="U29" s="2"/>
      <c r="V29" s="2">
        <v>18</v>
      </c>
      <c r="W29" s="2">
        <f t="shared" ca="1" si="15"/>
        <v>11.429201375181197</v>
      </c>
      <c r="X29" s="2">
        <f t="shared" ca="1" si="16"/>
        <v>0.84595463076762756</v>
      </c>
      <c r="Y29" s="2">
        <f t="shared" ca="1" si="17"/>
        <v>-65.106554278264412</v>
      </c>
      <c r="Z29" s="2">
        <f t="shared" ca="1" si="18"/>
        <v>1145.9573505129522</v>
      </c>
      <c r="AA29">
        <f t="shared" si="19"/>
        <v>18</v>
      </c>
      <c r="AB29">
        <f t="shared" ca="1" si="20"/>
        <v>1093.1259522406367</v>
      </c>
      <c r="AC29" s="2">
        <f t="shared" si="21"/>
        <v>1163</v>
      </c>
      <c r="AD29" s="2">
        <f t="shared" ca="1" si="22"/>
        <v>4882.3825502777827</v>
      </c>
      <c r="AE29" s="2">
        <f t="shared" ca="1" si="4"/>
        <v>1093.1259522406367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9.1831384615384621</v>
      </c>
      <c r="E30" s="2">
        <f t="shared" ca="1" si="6"/>
        <v>0.23929481410919903</v>
      </c>
      <c r="F30" s="2">
        <f t="shared" ca="1" si="7"/>
        <v>-0.97094695629598837</v>
      </c>
      <c r="G30" s="2">
        <f t="shared" ca="1" si="8"/>
        <v>4.5466014680747815</v>
      </c>
      <c r="H30" s="2">
        <f t="shared" ca="1" si="9"/>
        <v>-18.447992169623777</v>
      </c>
      <c r="I30" s="2">
        <f t="shared" ca="1" si="10"/>
        <v>5.726200805955612E-2</v>
      </c>
      <c r="J30" s="2">
        <f t="shared" ca="1" si="10"/>
        <v>0.94273799194044394</v>
      </c>
      <c r="K30" s="2">
        <f t="shared" ca="1" si="11"/>
        <v>-0.23234257141674114</v>
      </c>
      <c r="L30" s="2">
        <f t="shared" si="12"/>
        <v>22135</v>
      </c>
      <c r="M30" s="2">
        <f t="shared" ca="1" si="13"/>
        <v>278.7784584372169</v>
      </c>
      <c r="N30" s="2">
        <f t="shared" ca="1" si="14"/>
        <v>-1131.1532040848265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4.7298177643004991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12.064157007135709</v>
      </c>
      <c r="X30" s="2">
        <f t="shared" ca="1" si="16"/>
        <v>0.30527867252264229</v>
      </c>
      <c r="Y30" s="2">
        <f t="shared" ca="1" si="17"/>
        <v>-89.144682719687268</v>
      </c>
      <c r="Z30" s="2">
        <f t="shared" ca="1" si="18"/>
        <v>1145.9573505129522</v>
      </c>
      <c r="AA30">
        <f t="shared" si="19"/>
        <v>19</v>
      </c>
      <c r="AB30">
        <f t="shared" ca="1" si="20"/>
        <v>1069.1821034729232</v>
      </c>
      <c r="AC30" s="2">
        <f t="shared" si="21"/>
        <v>1165</v>
      </c>
      <c r="AD30" s="2">
        <f t="shared" ca="1" si="22"/>
        <v>9181.0692948735868</v>
      </c>
      <c r="AE30" s="2">
        <f t="shared" ca="1" si="4"/>
        <v>1069.1821034729232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9.6664615384615384</v>
      </c>
      <c r="E31" s="2">
        <f t="shared" ca="1" si="6"/>
        <v>-0.23933761172450124</v>
      </c>
      <c r="F31" s="2">
        <f t="shared" ca="1" si="7"/>
        <v>-0.97093640760557121</v>
      </c>
      <c r="G31" s="2">
        <f t="shared" ca="1" si="8"/>
        <v>-4.7867522344900246</v>
      </c>
      <c r="H31" s="2">
        <f t="shared" ca="1" si="9"/>
        <v>-19.418728152111424</v>
      </c>
      <c r="I31" s="2">
        <f t="shared" ca="1" si="10"/>
        <v>5.7282492385988114E-2</v>
      </c>
      <c r="J31" s="2">
        <f t="shared" ca="1" si="10"/>
        <v>0.94271750761401196</v>
      </c>
      <c r="K31" s="2">
        <f t="shared" ca="1" si="11"/>
        <v>0.23238160093268428</v>
      </c>
      <c r="L31" s="2">
        <f t="shared" si="12"/>
        <v>23340</v>
      </c>
      <c r="M31" s="2">
        <f t="shared" ca="1" si="13"/>
        <v>-279.30699288249298</v>
      </c>
      <c r="N31" s="2">
        <f t="shared" ca="1" si="14"/>
        <v>-1133.0827876757016</v>
      </c>
      <c r="O31" s="2"/>
      <c r="P31" s="2">
        <f t="shared" ca="1" si="30"/>
        <v>2.2803271843032551</v>
      </c>
      <c r="Q31" s="2">
        <f t="shared" ca="1" si="30"/>
        <v>4.7298177643004991</v>
      </c>
      <c r="R31" s="2">
        <f t="shared" ca="1" si="30"/>
        <v>17.621301212686532</v>
      </c>
      <c r="S31" s="2">
        <f t="shared" ca="1" si="31"/>
        <v>2643.4669424409612</v>
      </c>
      <c r="T31" s="2"/>
      <c r="U31" s="2"/>
      <c r="V31" s="2">
        <v>20</v>
      </c>
      <c r="W31" s="2">
        <f t="shared" ca="1" si="15"/>
        <v>12.69911263909022</v>
      </c>
      <c r="X31" s="2">
        <f t="shared" ca="1" si="16"/>
        <v>-0.30533327127872162</v>
      </c>
      <c r="Y31" s="2">
        <f t="shared" ca="1" si="17"/>
        <v>-93.835488654976757</v>
      </c>
      <c r="Z31" s="2">
        <f t="shared" ca="1" si="18"/>
        <v>1145.9573505129522</v>
      </c>
      <c r="AA31">
        <f t="shared" si="19"/>
        <v>20</v>
      </c>
      <c r="AB31">
        <f t="shared" ca="1" si="20"/>
        <v>1064.515641225787</v>
      </c>
      <c r="AC31" s="2">
        <f t="shared" si="21"/>
        <v>1167</v>
      </c>
      <c r="AD31" s="2">
        <f t="shared" ca="1" si="22"/>
        <v>10503.043793361605</v>
      </c>
      <c r="AE31" s="2">
        <f t="shared" ca="1" si="4"/>
        <v>1064.515641225787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10.149784615384615</v>
      </c>
      <c r="E32" s="2">
        <f t="shared" ca="1" si="6"/>
        <v>-0.66314042362432335</v>
      </c>
      <c r="F32" s="2">
        <f t="shared" ca="1" si="7"/>
        <v>-0.74849500903837229</v>
      </c>
      <c r="G32" s="2">
        <f t="shared" ca="1" si="8"/>
        <v>-13.925948896110791</v>
      </c>
      <c r="H32" s="2">
        <f t="shared" ca="1" si="9"/>
        <v>-15.718395189805818</v>
      </c>
      <c r="I32" s="2">
        <f t="shared" ca="1" si="10"/>
        <v>0.43975522144464702</v>
      </c>
      <c r="J32" s="2">
        <f t="shared" ca="1" si="10"/>
        <v>0.56024477855535304</v>
      </c>
      <c r="K32" s="2">
        <f t="shared" ca="1" si="11"/>
        <v>0.49635729737439793</v>
      </c>
      <c r="L32" s="2">
        <f t="shared" si="12"/>
        <v>24528</v>
      </c>
      <c r="M32" s="2">
        <f t="shared" ca="1" si="13"/>
        <v>-774.54801479320963</v>
      </c>
      <c r="N32" s="2">
        <f t="shared" ca="1" si="14"/>
        <v>-874.24217055681879</v>
      </c>
      <c r="O32" s="2"/>
      <c r="P32" s="2">
        <f t="shared" ca="1" si="30"/>
        <v>-2.5740628000412893</v>
      </c>
      <c r="Q32" s="2">
        <f t="shared" ca="1" si="30"/>
        <v>-78.505043684459537</v>
      </c>
      <c r="R32" s="2">
        <f t="shared" ca="1" si="30"/>
        <v>0.99866578249420801</v>
      </c>
      <c r="S32" s="2">
        <f t="shared" ca="1" si="31"/>
        <v>-2914.3617390390627</v>
      </c>
      <c r="T32" s="2"/>
      <c r="U32" s="2"/>
      <c r="V32" s="2">
        <v>21</v>
      </c>
      <c r="W32" s="2">
        <f t="shared" ca="1" si="15"/>
        <v>13.33406827104473</v>
      </c>
      <c r="X32" s="2">
        <f t="shared" ca="1" si="16"/>
        <v>-0.84599672154931893</v>
      </c>
      <c r="Y32" s="2">
        <f t="shared" ca="1" si="17"/>
        <v>-75.954680551367247</v>
      </c>
      <c r="Z32" s="2">
        <f t="shared" ca="1" si="18"/>
        <v>1145.9573505129522</v>
      </c>
      <c r="AA32">
        <f t="shared" si="19"/>
        <v>21</v>
      </c>
      <c r="AB32">
        <f t="shared" ca="1" si="20"/>
        <v>1082.4907415110804</v>
      </c>
      <c r="AC32" s="2">
        <f t="shared" si="21"/>
        <v>1168</v>
      </c>
      <c r="AD32" s="2">
        <f t="shared" ca="1" si="22"/>
        <v>7311.833287324871</v>
      </c>
      <c r="AE32" s="2">
        <f t="shared" ca="1" si="4"/>
        <v>1082.4907415110804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10.633107692307693</v>
      </c>
      <c r="E33" s="2">
        <f t="shared" ca="1" si="6"/>
        <v>-0.93502505956639759</v>
      </c>
      <c r="F33" s="2">
        <f t="shared" ca="1" si="7"/>
        <v>-0.35458163796628639</v>
      </c>
      <c r="G33" s="2">
        <f t="shared" ca="1" si="8"/>
        <v>-20.570551310460747</v>
      </c>
      <c r="H33" s="2">
        <f t="shared" ca="1" si="9"/>
        <v>-7.8007960352583003</v>
      </c>
      <c r="I33" s="2">
        <f t="shared" ca="1" si="10"/>
        <v>0.87427186201714535</v>
      </c>
      <c r="J33" s="2">
        <f t="shared" ca="1" si="10"/>
        <v>0.12572813798285459</v>
      </c>
      <c r="K33" s="2">
        <f t="shared" ca="1" si="11"/>
        <v>0.33154271716057776</v>
      </c>
      <c r="L33" s="2">
        <f t="shared" si="12"/>
        <v>25762</v>
      </c>
      <c r="M33" s="2">
        <f t="shared" ca="1" si="13"/>
        <v>-1094.9143447522515</v>
      </c>
      <c r="N33" s="2">
        <f t="shared" ca="1" si="14"/>
        <v>-415.21509805852133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13.969023902999242</v>
      </c>
      <c r="X33" s="2">
        <f t="shared" ca="1" si="16"/>
        <v>-1.192851629578467</v>
      </c>
      <c r="Y33" s="2">
        <f t="shared" ca="1" si="17"/>
        <v>-37.695131325409562</v>
      </c>
      <c r="Z33" s="2">
        <f t="shared" ca="1" si="18"/>
        <v>1145.9573505129522</v>
      </c>
      <c r="AA33">
        <f t="shared" si="19"/>
        <v>22</v>
      </c>
      <c r="AB33">
        <f t="shared" ca="1" si="20"/>
        <v>1121.0383914609633</v>
      </c>
      <c r="AC33" s="2">
        <f t="shared" si="21"/>
        <v>1171</v>
      </c>
      <c r="AD33" s="2">
        <f t="shared" ca="1" si="22"/>
        <v>2496.162327807941</v>
      </c>
      <c r="AE33" s="2">
        <f t="shared" ca="1" si="4"/>
        <v>1121.0383914609633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11.116430769230769</v>
      </c>
      <c r="E34" s="2">
        <f t="shared" ca="1" si="6"/>
        <v>-0.99270574041285475</v>
      </c>
      <c r="F34" s="2">
        <f t="shared" ca="1" si="7"/>
        <v>0.12056248567181209</v>
      </c>
      <c r="G34" s="2">
        <f t="shared" ca="1" si="8"/>
        <v>-22.83223202949566</v>
      </c>
      <c r="H34" s="2">
        <f t="shared" ca="1" si="9"/>
        <v>2.7729371704516779</v>
      </c>
      <c r="I34" s="2">
        <f t="shared" ca="1" si="10"/>
        <v>0.98546468704863421</v>
      </c>
      <c r="J34" s="2">
        <f t="shared" ca="1" si="10"/>
        <v>1.4535312951365896E-2</v>
      </c>
      <c r="K34" s="2">
        <f t="shared" ca="1" si="11"/>
        <v>-0.11968307160485041</v>
      </c>
      <c r="L34" s="2">
        <f t="shared" si="12"/>
        <v>27048</v>
      </c>
      <c r="M34" s="2">
        <f t="shared" ca="1" si="13"/>
        <v>-1167.4219507255173</v>
      </c>
      <c r="N34" s="2">
        <f t="shared" ca="1" si="14"/>
        <v>141.78148315005103</v>
      </c>
      <c r="O34" s="2"/>
      <c r="P34" s="2"/>
      <c r="Q34" s="2"/>
      <c r="R34" s="2"/>
      <c r="S34" s="2">
        <f ca="1">MDETERM(P29:S32)</f>
        <v>174091023.75305441</v>
      </c>
      <c r="T34" s="8">
        <f ca="1">S34/T6</f>
        <v>4.8322159886034504</v>
      </c>
      <c r="U34" s="2"/>
      <c r="V34" s="2">
        <v>23</v>
      </c>
      <c r="W34" s="2">
        <f t="shared" ca="1" si="15"/>
        <v>14.603979534953753</v>
      </c>
      <c r="X34" s="2">
        <f t="shared" ca="1" si="16"/>
        <v>-1.2664373516283112</v>
      </c>
      <c r="Y34" s="2">
        <f t="shared" ca="1" si="17"/>
        <v>13.399431330449408</v>
      </c>
      <c r="Z34" s="2">
        <f t="shared" ca="1" si="18"/>
        <v>1145.9573505129522</v>
      </c>
      <c r="AA34">
        <f t="shared" si="19"/>
        <v>23</v>
      </c>
      <c r="AB34">
        <f t="shared" ca="1" si="20"/>
        <v>1172.6943240267271</v>
      </c>
      <c r="AC34" s="2">
        <f t="shared" si="21"/>
        <v>1176</v>
      </c>
      <c r="AD34" s="2">
        <f t="shared" ca="1" si="22"/>
        <v>10.927493640273438</v>
      </c>
      <c r="AE34" s="2">
        <f t="shared" ca="1" si="4"/>
        <v>1172.6943240267271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11.599753846153845</v>
      </c>
      <c r="E35" s="2">
        <f t="shared" ca="1" si="6"/>
        <v>-0.82296845671709495</v>
      </c>
      <c r="F35" s="2">
        <f t="shared" ca="1" si="7"/>
        <v>0.56808707012981996</v>
      </c>
      <c r="G35" s="2">
        <f t="shared" ca="1" si="8"/>
        <v>-19.751242961210281</v>
      </c>
      <c r="H35" s="2">
        <f t="shared" ca="1" si="9"/>
        <v>13.634089683115679</v>
      </c>
      <c r="I35" s="2">
        <f t="shared" ca="1" si="10"/>
        <v>0.67727708075131698</v>
      </c>
      <c r="J35" s="2">
        <f t="shared" ca="1" si="10"/>
        <v>0.32272291924868296</v>
      </c>
      <c r="K35" s="2">
        <f t="shared" ca="1" si="11"/>
        <v>-0.46751773938567404</v>
      </c>
      <c r="L35" s="2">
        <f t="shared" si="12"/>
        <v>28128</v>
      </c>
      <c r="M35" s="2">
        <f t="shared" ca="1" si="13"/>
        <v>-964.51903127243531</v>
      </c>
      <c r="N35" s="2">
        <f t="shared" ca="1" si="14"/>
        <v>665.79804619214895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15.238935166908263</v>
      </c>
      <c r="X35" s="2">
        <f t="shared" ca="1" si="16"/>
        <v>-1.0498962082811987</v>
      </c>
      <c r="Y35" s="2">
        <f t="shared" ca="1" si="17"/>
        <v>65.882866156804937</v>
      </c>
      <c r="Z35" s="2">
        <f t="shared" ca="1" si="18"/>
        <v>1145.9573505129522</v>
      </c>
      <c r="AA35">
        <f t="shared" si="19"/>
        <v>24</v>
      </c>
      <c r="AB35">
        <f t="shared" ca="1" si="20"/>
        <v>1226.0292556283841</v>
      </c>
      <c r="AC35" s="2">
        <f t="shared" si="21"/>
        <v>1172</v>
      </c>
      <c r="AD35" s="2">
        <f t="shared" ca="1" si="22"/>
        <v>2919.1604637572786</v>
      </c>
      <c r="AE35" s="2">
        <f t="shared" ca="1" si="4"/>
        <v>1226.0292556283841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12.083076923076923</v>
      </c>
      <c r="E36" s="2">
        <f t="shared" ca="1" si="6"/>
        <v>-0.46469815292293626</v>
      </c>
      <c r="F36" s="2">
        <f t="shared" ca="1" si="7"/>
        <v>0.88546915624995737</v>
      </c>
      <c r="G36" s="2">
        <f t="shared" ca="1" si="8"/>
        <v>-11.617453823073406</v>
      </c>
      <c r="H36" s="2">
        <f t="shared" ca="1" si="9"/>
        <v>22.136728906248933</v>
      </c>
      <c r="I36" s="2">
        <f t="shared" ca="1" si="10"/>
        <v>0.21594437332998864</v>
      </c>
      <c r="J36" s="2">
        <f t="shared" ca="1" si="10"/>
        <v>0.78405562667001139</v>
      </c>
      <c r="K36" s="2">
        <f t="shared" ca="1" si="11"/>
        <v>-0.41147588137958602</v>
      </c>
      <c r="L36" s="2">
        <f t="shared" si="12"/>
        <v>29050</v>
      </c>
      <c r="M36" s="2">
        <f t="shared" ca="1" si="13"/>
        <v>-539.97925369645191</v>
      </c>
      <c r="N36" s="2">
        <f t="shared" ca="1" si="14"/>
        <v>1028.9151595624505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15.873890798862774</v>
      </c>
      <c r="X36" s="2">
        <f t="shared" ca="1" si="16"/>
        <v>-0.59283539334580304</v>
      </c>
      <c r="Y36" s="2">
        <f t="shared" ca="1" si="17"/>
        <v>106.96945535615626</v>
      </c>
      <c r="Z36" s="2">
        <f t="shared" ca="1" si="18"/>
        <v>1145.9573505129522</v>
      </c>
      <c r="AA36">
        <f t="shared" si="19"/>
        <v>25</v>
      </c>
      <c r="AB36">
        <f t="shared" ca="1" si="20"/>
        <v>1268.2078612746254</v>
      </c>
      <c r="AC36" s="2">
        <f t="shared" si="21"/>
        <v>1162</v>
      </c>
      <c r="AD36" s="2">
        <f t="shared" ca="1" si="22"/>
        <v>11280.10979653008</v>
      </c>
      <c r="AE36" s="2">
        <f t="shared" ca="1" si="4"/>
        <v>1268.2078612746254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12.5664</v>
      </c>
      <c r="E37" s="2">
        <f t="shared" ca="1" si="6"/>
        <v>2.9385640822609309E-5</v>
      </c>
      <c r="F37" s="2">
        <f t="shared" ca="1" si="7"/>
        <v>0.99999999956824204</v>
      </c>
      <c r="G37" s="2">
        <f t="shared" ca="1" si="8"/>
        <v>7.6402666138784207E-4</v>
      </c>
      <c r="H37" s="2">
        <f t="shared" ca="1" si="9"/>
        <v>25.999999988774292</v>
      </c>
      <c r="I37" s="2">
        <f t="shared" ca="1" si="10"/>
        <v>8.6351588655540272E-10</v>
      </c>
      <c r="J37" s="2">
        <f t="shared" ca="1" si="10"/>
        <v>0.99999999913648407</v>
      </c>
      <c r="K37" s="2">
        <f t="shared" ca="1" si="11"/>
        <v>2.9385640809921826E-5</v>
      </c>
      <c r="L37" s="2">
        <f t="shared" si="12"/>
        <v>30368</v>
      </c>
      <c r="M37" s="2">
        <f t="shared" ca="1" si="13"/>
        <v>3.4322428480807674E-2</v>
      </c>
      <c r="N37" s="2">
        <f t="shared" ca="1" si="14"/>
        <v>1167.9999994957068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16.508846430817286</v>
      </c>
      <c r="X37" s="2">
        <f t="shared" ca="1" si="16"/>
        <v>3.7488524166092567E-5</v>
      </c>
      <c r="Y37" s="2">
        <f t="shared" ca="1" si="17"/>
        <v>125.63761564944467</v>
      </c>
      <c r="Z37" s="2">
        <f t="shared" ca="1" si="18"/>
        <v>1145.9573505129522</v>
      </c>
      <c r="AA37">
        <f t="shared" si="19"/>
        <v>26</v>
      </c>
      <c r="AB37">
        <f t="shared" ca="1" si="20"/>
        <v>1288.1038500817383</v>
      </c>
      <c r="AC37" s="2">
        <f t="shared" si="21"/>
        <v>1168</v>
      </c>
      <c r="AD37" s="2">
        <f t="shared" ca="1" si="22"/>
        <v>14424.934804456669</v>
      </c>
      <c r="AE37" s="2">
        <f t="shared" ca="1" si="4"/>
        <v>1288.1038500817383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13.049723076923076</v>
      </c>
      <c r="E38" s="2">
        <f t="shared" ca="1" si="6"/>
        <v>0.46475019227753539</v>
      </c>
      <c r="F38" s="2">
        <f t="shared" ca="1" si="7"/>
        <v>0.88544184381471036</v>
      </c>
      <c r="G38" s="2">
        <f t="shared" ca="1" si="8"/>
        <v>12.548255191493455</v>
      </c>
      <c r="H38" s="2">
        <f t="shared" ca="1" si="9"/>
        <v>23.906929782997178</v>
      </c>
      <c r="I38" s="2">
        <f t="shared" ca="1" si="10"/>
        <v>0.21599274122200612</v>
      </c>
      <c r="J38" s="2">
        <f t="shared" ca="1" si="10"/>
        <v>0.78400725877799393</v>
      </c>
      <c r="K38" s="2">
        <f t="shared" ca="1" si="11"/>
        <v>0.41150926716346209</v>
      </c>
      <c r="L38" s="2">
        <f t="shared" si="12"/>
        <v>31455</v>
      </c>
      <c r="M38" s="2">
        <f t="shared" ca="1" si="13"/>
        <v>541.43397400332879</v>
      </c>
      <c r="N38" s="2">
        <f t="shared" ca="1" si="14"/>
        <v>1031.5397480441375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17.143802062771798</v>
      </c>
      <c r="X38" s="2">
        <f t="shared" ca="1" si="16"/>
        <v>0.59290178218565348</v>
      </c>
      <c r="Y38" s="2">
        <f t="shared" ca="1" si="17"/>
        <v>115.52344833581898</v>
      </c>
      <c r="Z38" s="2">
        <f t="shared" ca="1" si="18"/>
        <v>1145.9573505129522</v>
      </c>
      <c r="AA38">
        <f t="shared" si="19"/>
        <v>27</v>
      </c>
      <c r="AB38">
        <f t="shared" ca="1" si="20"/>
        <v>1279.2175026937286</v>
      </c>
      <c r="AC38" s="2">
        <f t="shared" si="21"/>
        <v>1165</v>
      </c>
      <c r="AD38" s="2">
        <f t="shared" ca="1" si="22"/>
        <v>13045.637921591911</v>
      </c>
      <c r="AE38" s="2">
        <f t="shared" ca="1" si="4"/>
        <v>1279.2175026937286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13.533046153846154</v>
      </c>
      <c r="E39" s="2">
        <f t="shared" ca="1" si="6"/>
        <v>0.82300184250098551</v>
      </c>
      <c r="F39" s="2">
        <f t="shared" ca="1" si="7"/>
        <v>0.56803870223778152</v>
      </c>
      <c r="G39" s="2">
        <f t="shared" ca="1" si="8"/>
        <v>23.044051590027593</v>
      </c>
      <c r="H39" s="2">
        <f t="shared" ca="1" si="9"/>
        <v>15.905083662657884</v>
      </c>
      <c r="I39" s="2">
        <f t="shared" ca="1" si="10"/>
        <v>0.67733203276001697</v>
      </c>
      <c r="J39" s="2">
        <f t="shared" ca="1" si="10"/>
        <v>0.32266796723998303</v>
      </c>
      <c r="K39" s="2">
        <f t="shared" ca="1" si="11"/>
        <v>0.46749689855356286</v>
      </c>
      <c r="L39" s="2">
        <f t="shared" si="12"/>
        <v>32620</v>
      </c>
      <c r="M39" s="2">
        <f t="shared" ca="1" si="13"/>
        <v>958.79714651364816</v>
      </c>
      <c r="N39" s="2">
        <f t="shared" ca="1" si="14"/>
        <v>661.76508810701546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17.778757694726309</v>
      </c>
      <c r="X39" s="2">
        <f t="shared" ca="1" si="16"/>
        <v>1.0499387999596903</v>
      </c>
      <c r="Y39" s="2">
        <f t="shared" ca="1" si="17"/>
        <v>76.856799574770946</v>
      </c>
      <c r="Z39" s="2">
        <f t="shared" ca="1" si="18"/>
        <v>1145.9573505129522</v>
      </c>
      <c r="AA39">
        <f t="shared" si="19"/>
        <v>28</v>
      </c>
      <c r="AB39">
        <f t="shared" ca="1" si="20"/>
        <v>1241.6428465824092</v>
      </c>
      <c r="AC39" s="2">
        <f t="shared" si="21"/>
        <v>1165</v>
      </c>
      <c r="AD39" s="2">
        <f t="shared" ca="1" si="22"/>
        <v>5874.1259322547166</v>
      </c>
      <c r="AE39" s="2">
        <f t="shared" ca="1" si="4"/>
        <v>1241.6428465824092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14.01636923076923</v>
      </c>
      <c r="E40" s="2">
        <f t="shared" ca="1" si="6"/>
        <v>0.99271282431021857</v>
      </c>
      <c r="F40" s="2">
        <f t="shared" ca="1" si="7"/>
        <v>0.1205041428749614</v>
      </c>
      <c r="G40" s="2">
        <f t="shared" ca="1" si="8"/>
        <v>28.788671904996338</v>
      </c>
      <c r="H40" s="2">
        <f t="shared" ca="1" si="9"/>
        <v>3.4946201433738806</v>
      </c>
      <c r="I40" s="2">
        <f t="shared" ca="1" si="10"/>
        <v>0.98547875154997089</v>
      </c>
      <c r="J40" s="2">
        <f t="shared" ca="1" si="10"/>
        <v>1.4521248450029112E-2</v>
      </c>
      <c r="K40" s="2">
        <f t="shared" ca="1" si="11"/>
        <v>0.11962600801448503</v>
      </c>
      <c r="L40" s="2">
        <f t="shared" si="12"/>
        <v>33785</v>
      </c>
      <c r="M40" s="2">
        <f t="shared" ca="1" si="13"/>
        <v>1156.5104403214045</v>
      </c>
      <c r="N40" s="2">
        <f t="shared" ca="1" si="14"/>
        <v>140.38732644933003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18.413713326680817</v>
      </c>
      <c r="X40" s="2">
        <f t="shared" ca="1" si="16"/>
        <v>1.2664463888604449</v>
      </c>
      <c r="Y40" s="2">
        <f t="shared" ca="1" si="17"/>
        <v>16.886759330906948</v>
      </c>
      <c r="Z40" s="2">
        <f t="shared" ca="1" si="18"/>
        <v>1145.9573505129522</v>
      </c>
      <c r="AA40">
        <f t="shared" si="19"/>
        <v>29</v>
      </c>
      <c r="AB40">
        <f t="shared" ca="1" si="20"/>
        <v>1182.5242695594004</v>
      </c>
      <c r="AC40" s="2">
        <f t="shared" si="21"/>
        <v>1165</v>
      </c>
      <c r="AD40" s="2">
        <f t="shared" ca="1" si="22"/>
        <v>307.10002359052783</v>
      </c>
      <c r="AE40" s="2">
        <f t="shared" ca="1" si="4"/>
        <v>1182.5242695594004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14.499692307692307</v>
      </c>
      <c r="E41" s="2">
        <f t="shared" ca="1" si="6"/>
        <v>0.93500421873427753</v>
      </c>
      <c r="F41" s="2">
        <f t="shared" ca="1" si="7"/>
        <v>-0.35463658997501002</v>
      </c>
      <c r="G41" s="2">
        <f t="shared" ca="1" si="8"/>
        <v>28.050126562028325</v>
      </c>
      <c r="H41" s="2">
        <f t="shared" ca="1" si="9"/>
        <v>-10.6390976992503</v>
      </c>
      <c r="I41" s="2">
        <f t="shared" ca="1" si="10"/>
        <v>0.87423288905089669</v>
      </c>
      <c r="J41" s="2">
        <f t="shared" ca="1" si="10"/>
        <v>0.12576711094910337</v>
      </c>
      <c r="K41" s="2">
        <f t="shared" ca="1" si="11"/>
        <v>-0.33158670774417254</v>
      </c>
      <c r="L41" s="2">
        <f t="shared" si="12"/>
        <v>34830</v>
      </c>
      <c r="M41" s="2">
        <f t="shared" ca="1" si="13"/>
        <v>1085.5398979504962</v>
      </c>
      <c r="N41" s="2">
        <f t="shared" ca="1" si="14"/>
        <v>-411.73308096098663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19.048668958635329</v>
      </c>
      <c r="X41" s="2">
        <f t="shared" ca="1" si="16"/>
        <v>1.1928250420337785</v>
      </c>
      <c r="Y41" s="2">
        <f t="shared" ca="1" si="17"/>
        <v>-51.410418006631481</v>
      </c>
      <c r="Z41" s="2">
        <f t="shared" ca="1" si="18"/>
        <v>1145.9573505129522</v>
      </c>
      <c r="AA41">
        <f t="shared" si="19"/>
        <v>30</v>
      </c>
      <c r="AB41">
        <f t="shared" ca="1" si="20"/>
        <v>1114.7884265069897</v>
      </c>
      <c r="AC41" s="2">
        <f t="shared" si="21"/>
        <v>1161</v>
      </c>
      <c r="AD41" s="2">
        <f t="shared" ca="1" si="22"/>
        <v>2135.5095246998912</v>
      </c>
      <c r="AE41" s="2">
        <f t="shared" ca="1" si="4"/>
        <v>1114.7884265069897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14.983015384615385</v>
      </c>
      <c r="E42" s="2">
        <f t="shared" ca="1" si="6"/>
        <v>0.66309643246809147</v>
      </c>
      <c r="F42" s="2">
        <f t="shared" ca="1" si="7"/>
        <v>-0.74853398135828797</v>
      </c>
      <c r="G42" s="2">
        <f t="shared" ca="1" si="8"/>
        <v>20.555989406510836</v>
      </c>
      <c r="H42" s="2">
        <f t="shared" ca="1" si="9"/>
        <v>-23.204553422106926</v>
      </c>
      <c r="I42" s="2">
        <f t="shared" ca="1" si="10"/>
        <v>0.43969687875191021</v>
      </c>
      <c r="J42" s="2">
        <f t="shared" ca="1" si="10"/>
        <v>0.56030312124808979</v>
      </c>
      <c r="K42" s="2">
        <f t="shared" ca="1" si="11"/>
        <v>-0.49635021261981765</v>
      </c>
      <c r="L42" s="2">
        <f t="shared" si="12"/>
        <v>35929</v>
      </c>
      <c r="M42" s="2">
        <f t="shared" ca="1" si="13"/>
        <v>768.52876523051805</v>
      </c>
      <c r="N42" s="2">
        <f t="shared" ca="1" si="14"/>
        <v>-867.55088439425572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19.68362459058984</v>
      </c>
      <c r="X42" s="2">
        <f t="shared" ca="1" si="16"/>
        <v>0.84594060014181083</v>
      </c>
      <c r="Y42" s="2">
        <f t="shared" ca="1" si="17"/>
        <v>-112.12941405470799</v>
      </c>
      <c r="Z42" s="2">
        <f t="shared" ca="1" si="18"/>
        <v>1145.9573505129522</v>
      </c>
      <c r="AA42">
        <f t="shared" si="19"/>
        <v>31</v>
      </c>
      <c r="AB42">
        <f t="shared" ca="1" si="20"/>
        <v>1054.3575016489758</v>
      </c>
      <c r="AC42" s="2">
        <f t="shared" si="21"/>
        <v>1159</v>
      </c>
      <c r="AD42" s="2">
        <f t="shared" ca="1" si="22"/>
        <v>10950.0524611441</v>
      </c>
      <c r="AE42" s="2">
        <f t="shared" ca="1" si="4"/>
        <v>1054.3575016489758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15.466338461538461</v>
      </c>
      <c r="E43" s="2">
        <f t="shared" ca="1" si="6"/>
        <v>0.23928054813411123</v>
      </c>
      <c r="F43" s="2">
        <f t="shared" ca="1" si="7"/>
        <v>-0.9709504721069141</v>
      </c>
      <c r="G43" s="2">
        <f t="shared" ca="1" si="8"/>
        <v>7.6569775402915594</v>
      </c>
      <c r="H43" s="2">
        <f t="shared" ca="1" si="9"/>
        <v>-31.070415107421251</v>
      </c>
      <c r="I43" s="2">
        <f t="shared" ca="1" si="10"/>
        <v>5.7255180715360725E-2</v>
      </c>
      <c r="J43" s="2">
        <f t="shared" ca="1" si="10"/>
        <v>0.94274481928463938</v>
      </c>
      <c r="K43" s="2">
        <f t="shared" ca="1" si="11"/>
        <v>-0.2323295611768165</v>
      </c>
      <c r="L43" s="2">
        <f t="shared" si="12"/>
        <v>37024</v>
      </c>
      <c r="M43" s="2">
        <f t="shared" ca="1" si="13"/>
        <v>276.84759419116671</v>
      </c>
      <c r="N43" s="2">
        <f t="shared" ca="1" si="14"/>
        <v>-1123.3896962276997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20.318580222544352</v>
      </c>
      <c r="X43" s="2">
        <f t="shared" ca="1" si="16"/>
        <v>0.30526047280547225</v>
      </c>
      <c r="Y43" s="2">
        <f t="shared" ca="1" si="17"/>
        <v>-150.13895665462715</v>
      </c>
      <c r="Z43" s="2">
        <f t="shared" ca="1" si="18"/>
        <v>1145.9573505129522</v>
      </c>
      <c r="AA43">
        <f t="shared" si="19"/>
        <v>32</v>
      </c>
      <c r="AB43">
        <f t="shared" ca="1" si="20"/>
        <v>1016.4422345536749</v>
      </c>
      <c r="AC43" s="2">
        <f t="shared" si="21"/>
        <v>1157</v>
      </c>
      <c r="AD43" s="2">
        <f t="shared" ca="1" si="22"/>
        <v>19756.485427264142</v>
      </c>
      <c r="AE43" s="2">
        <f t="shared" ca="1" si="4"/>
        <v>1016.4422345536749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15.949661538461537</v>
      </c>
      <c r="E44" s="2">
        <f t="shared" ca="1" si="6"/>
        <v>-0.23935187749293568</v>
      </c>
      <c r="F44" s="2">
        <f t="shared" ca="1" si="7"/>
        <v>-0.97093289095622193</v>
      </c>
      <c r="G44" s="2">
        <f t="shared" ca="1" si="8"/>
        <v>-7.8986119572668771</v>
      </c>
      <c r="H44" s="2">
        <f t="shared" ca="1" si="9"/>
        <v>-32.040785401555326</v>
      </c>
      <c r="I44" s="2">
        <f t="shared" ca="1" si="10"/>
        <v>5.7289321259393289E-2</v>
      </c>
      <c r="J44" s="2">
        <f t="shared" ca="1" si="10"/>
        <v>0.94271067874060677</v>
      </c>
      <c r="K44" s="2">
        <f t="shared" ca="1" si="11"/>
        <v>0.23239461037001552</v>
      </c>
      <c r="L44" s="2">
        <f t="shared" si="12"/>
        <v>37851</v>
      </c>
      <c r="M44" s="2">
        <f t="shared" ca="1" si="13"/>
        <v>-274.53660348439723</v>
      </c>
      <c r="N44" s="2">
        <f t="shared" ca="1" si="14"/>
        <v>-1113.6600259267866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20.953535854498863</v>
      </c>
      <c r="X44" s="2">
        <f t="shared" ca="1" si="16"/>
        <v>-0.3053514707322551</v>
      </c>
      <c r="Y44" s="2">
        <f t="shared" ca="1" si="17"/>
        <v>-154.82799550480766</v>
      </c>
      <c r="Z44" s="2">
        <f t="shared" ca="1" si="18"/>
        <v>1145.9573505129522</v>
      </c>
      <c r="AA44">
        <f t="shared" si="19"/>
        <v>33</v>
      </c>
      <c r="AB44">
        <f t="shared" ca="1" si="20"/>
        <v>1011.7775393919112</v>
      </c>
      <c r="AC44" s="2">
        <f t="shared" si="21"/>
        <v>1147</v>
      </c>
      <c r="AD44" s="2">
        <f t="shared" ca="1" si="22"/>
        <v>18285.113852906125</v>
      </c>
      <c r="AE44" s="2">
        <f t="shared" ca="1" si="4"/>
        <v>1011.7775393919112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16.432984615384616</v>
      </c>
      <c r="E45" s="2">
        <f t="shared" ca="1" si="6"/>
        <v>-0.66315142105549274</v>
      </c>
      <c r="F45" s="2">
        <f t="shared" ca="1" si="7"/>
        <v>-0.74848526555442663</v>
      </c>
      <c r="G45" s="2">
        <f t="shared" ca="1" si="8"/>
        <v>-22.547148315886751</v>
      </c>
      <c r="H45" s="2">
        <f t="shared" ca="1" si="9"/>
        <v>-25.448499028850506</v>
      </c>
      <c r="I45" s="2">
        <f t="shared" ca="1" si="10"/>
        <v>0.43976980724791942</v>
      </c>
      <c r="J45" s="2">
        <f t="shared" ca="1" si="10"/>
        <v>0.56023019275208052</v>
      </c>
      <c r="K45" s="2">
        <f t="shared" ca="1" si="11"/>
        <v>0.49635906749151587</v>
      </c>
      <c r="L45" s="2">
        <f t="shared" si="12"/>
        <v>39270</v>
      </c>
      <c r="M45" s="2">
        <f t="shared" ca="1" si="13"/>
        <v>-765.93989131909416</v>
      </c>
      <c r="N45" s="2">
        <f t="shared" ca="1" si="14"/>
        <v>-864.50048171536275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21.588491486453375</v>
      </c>
      <c r="X45" s="2">
        <f t="shared" ca="1" si="16"/>
        <v>-0.84601075144462223</v>
      </c>
      <c r="Y45" s="2">
        <f t="shared" ca="1" si="17"/>
        <v>-122.9726438931708</v>
      </c>
      <c r="Z45" s="2">
        <f t="shared" ca="1" si="18"/>
        <v>1145.9573505129522</v>
      </c>
      <c r="AA45">
        <f t="shared" si="19"/>
        <v>34</v>
      </c>
      <c r="AB45">
        <f t="shared" ca="1" si="20"/>
        <v>1043.7271873547902</v>
      </c>
      <c r="AC45" s="2">
        <f t="shared" si="21"/>
        <v>1155</v>
      </c>
      <c r="AD45" s="2">
        <f t="shared" ca="1" si="22"/>
        <v>12381.638833975961</v>
      </c>
      <c r="AE45" s="2">
        <f t="shared" ca="1" si="4"/>
        <v>1043.7271873547902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16.916307692307694</v>
      </c>
      <c r="E46" s="2">
        <f t="shared" ca="1" si="6"/>
        <v>-0.93503026926980015</v>
      </c>
      <c r="F46" s="2">
        <f t="shared" ca="1" si="7"/>
        <v>-0.35456789977273045</v>
      </c>
      <c r="G46" s="2">
        <f t="shared" ca="1" si="8"/>
        <v>-32.726059424443008</v>
      </c>
      <c r="H46" s="2">
        <f t="shared" ca="1" si="9"/>
        <v>-12.409876492045566</v>
      </c>
      <c r="I46" s="2">
        <f t="shared" ca="1" si="10"/>
        <v>0.87428160445075498</v>
      </c>
      <c r="J46" s="2">
        <f t="shared" ca="1" si="10"/>
        <v>0.12571839554924502</v>
      </c>
      <c r="K46" s="2">
        <f t="shared" ca="1" si="11"/>
        <v>0.33153171879892368</v>
      </c>
      <c r="L46" s="2">
        <f t="shared" si="12"/>
        <v>40005</v>
      </c>
      <c r="M46" s="2">
        <f t="shared" ca="1" si="13"/>
        <v>-1068.7395977753815</v>
      </c>
      <c r="N46" s="2">
        <f t="shared" ca="1" si="14"/>
        <v>-405.27110944023093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22.223447118407886</v>
      </c>
      <c r="X46" s="2">
        <f t="shared" ca="1" si="16"/>
        <v>-1.1928582758208643</v>
      </c>
      <c r="Y46" s="2">
        <f t="shared" ca="1" si="17"/>
        <v>-59.967203601456681</v>
      </c>
      <c r="Z46" s="2">
        <f t="shared" ca="1" si="18"/>
        <v>1145.9573505129522</v>
      </c>
      <c r="AA46">
        <f t="shared" si="19"/>
        <v>35</v>
      </c>
      <c r="AB46">
        <f t="shared" ca="1" si="20"/>
        <v>1107.0207357540826</v>
      </c>
      <c r="AC46" s="2">
        <f t="shared" si="21"/>
        <v>1143</v>
      </c>
      <c r="AD46" s="2">
        <f t="shared" ca="1" si="22"/>
        <v>1294.5074556775517</v>
      </c>
      <c r="AE46" s="2">
        <f t="shared" ca="1" si="4"/>
        <v>1107.0207357540826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17.399630769230768</v>
      </c>
      <c r="E47" s="2">
        <f t="shared" ca="1" si="6"/>
        <v>-0.99270396890275214</v>
      </c>
      <c r="F47" s="2">
        <f t="shared" ca="1" si="7"/>
        <v>0.12057707130596448</v>
      </c>
      <c r="G47" s="2">
        <f t="shared" ca="1" si="8"/>
        <v>-35.737342880499078</v>
      </c>
      <c r="H47" s="2">
        <f t="shared" ca="1" si="9"/>
        <v>4.3407745670147211</v>
      </c>
      <c r="I47" s="2">
        <f t="shared" ref="I47:J47" ca="1" si="32">E47*E47</f>
        <v>0.98546116987527632</v>
      </c>
      <c r="J47" s="2">
        <f t="shared" ca="1" si="32"/>
        <v>1.4538830124723644E-2</v>
      </c>
      <c r="K47" s="2">
        <f t="shared" ca="1" si="11"/>
        <v>-0.1196973372441011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22.858402750362394</v>
      </c>
      <c r="X47" s="2">
        <f t="shared" ca="1" si="16"/>
        <v>-1.2664350916367835</v>
      </c>
      <c r="Y47" s="2">
        <f t="shared" ca="1" si="17"/>
        <v>20.975560265651755</v>
      </c>
      <c r="Z47" s="2">
        <f t="shared" ca="1" si="18"/>
        <v>1145.9573505129522</v>
      </c>
      <c r="AA47" s="2"/>
      <c r="AB47" s="2"/>
      <c r="AC47" s="2"/>
      <c r="AD47" s="2"/>
      <c r="AE47" s="9">
        <f t="shared" ca="1" si="4"/>
        <v>1188.5248784373296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2021-10-23T11:32:49Z</dcterms:modified>
</cp:coreProperties>
</file>